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210" windowHeight="9825" activeTab="0"/>
  </bookViews>
  <sheets>
    <sheet name="Instructions" sheetId="1" r:id="rId1"/>
    <sheet name="Calc" sheetId="2" r:id="rId2"/>
    <sheet name="Data" sheetId="3" r:id="rId3"/>
  </sheets>
  <definedNames>
    <definedName name="agent">'Calc'!$AC$2:$AD$17</definedName>
    <definedName name="country">'Calc'!$AA$2:$AB$194</definedName>
    <definedName name="current">'Calc'!$D$8</definedName>
    <definedName name="ef_other">'Calc'!$D$11</definedName>
    <definedName name="ef_y1">'Calc'!$D$10</definedName>
    <definedName name="export">'Calc'!#REF!</definedName>
    <definedName name="import">'Calc'!#REF!</definedName>
    <definedName name="lifetime">'Calc'!#REF!</definedName>
    <definedName name="production">'Calc'!#REF!</definedName>
    <definedName name="sales">'Calc'!#REF!</definedName>
    <definedName name="start">'Calc'!$D$9</definedName>
  </definedNames>
  <calcPr fullCalcOnLoad="1" iterate="1" iterateCount="1000" iterateDelta="0.0001"/>
</workbook>
</file>

<file path=xl/sharedStrings.xml><?xml version="1.0" encoding="utf-8"?>
<sst xmlns="http://schemas.openxmlformats.org/spreadsheetml/2006/main" count="1261" uniqueCount="256">
  <si>
    <t>Current Year</t>
  </si>
  <si>
    <t>Year of Introduction</t>
  </si>
  <si>
    <t>Emission in subsequent years</t>
  </si>
  <si>
    <t>Year</t>
  </si>
  <si>
    <t>Age</t>
  </si>
  <si>
    <t>emission in first year</t>
  </si>
  <si>
    <t>total emission</t>
  </si>
  <si>
    <t>emission from bank</t>
  </si>
  <si>
    <t>bank</t>
  </si>
  <si>
    <t>(Emissions from manufacture and installation)</t>
  </si>
  <si>
    <t>(Annual in-use losses)</t>
  </si>
  <si>
    <t>Emissions from Open Cell Foams</t>
  </si>
  <si>
    <t>Emissions from Closed Cell Foams</t>
  </si>
  <si>
    <t>tonnes</t>
  </si>
  <si>
    <t>Emissions from closed cell foams</t>
  </si>
  <si>
    <t>Emissions from open cell foams</t>
  </si>
  <si>
    <t>(Bank of agent in closed cell foams</t>
  </si>
  <si>
    <t>tonnes)</t>
  </si>
  <si>
    <t>2006 IPCC Guidelines for National Greenhouse Gas Inventories</t>
  </si>
  <si>
    <t>Instructions</t>
  </si>
  <si>
    <t>All the cells where the user can enter data are coloured yellow.</t>
  </si>
  <si>
    <t>The minimum data required is:</t>
  </si>
  <si>
    <t>Year of introduction of agent</t>
  </si>
  <si>
    <r>
      <t>©</t>
    </r>
    <r>
      <rPr>
        <sz val="10"/>
        <rFont val="Arial"/>
        <family val="2"/>
      </rPr>
      <t>IPCC 2006</t>
    </r>
  </si>
  <si>
    <t>This spreadsheet implements the simple Tier 1 methods for estimating emissions from foams of substitutes for ozone depleting substances. For details of the method see the 2006 IPCC Guidelines for National Greenhouse Gas Inventories Volume 3 Chapter 7</t>
  </si>
  <si>
    <t>The result is in the green box, cells E13-E15.</t>
  </si>
  <si>
    <t>Emission in first year</t>
  </si>
  <si>
    <t>Country</t>
  </si>
  <si>
    <t>Belgium</t>
  </si>
  <si>
    <t>HFC-134a</t>
  </si>
  <si>
    <t>HFC-152a</t>
  </si>
  <si>
    <t>HFC-245fa</t>
  </si>
  <si>
    <t>HFC-365mfc</t>
  </si>
  <si>
    <t>HFC-227ea</t>
  </si>
  <si>
    <t>Consumption</t>
  </si>
  <si>
    <t>Year introduced</t>
  </si>
  <si>
    <t>Open</t>
  </si>
  <si>
    <t>Closed</t>
  </si>
  <si>
    <t>Afghanistan</t>
  </si>
  <si>
    <t>Albania</t>
  </si>
  <si>
    <t xml:space="preserve">Algeria </t>
  </si>
  <si>
    <t>Andorra</t>
  </si>
  <si>
    <t>Angola</t>
  </si>
  <si>
    <t>Antigua and Barbuda</t>
  </si>
  <si>
    <t>Argentina</t>
  </si>
  <si>
    <t xml:space="preserve">Armenia </t>
  </si>
  <si>
    <t>Australia</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</si>
  <si>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</si>
  <si>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</si>
  <si>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</si>
  <si>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</si>
  <si>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</si>
  <si>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</si>
  <si>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</si>
  <si>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</si>
  <si>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</si>
  <si>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</si>
  <si>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</si>
  <si>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</si>
  <si>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</si>
  <si>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</si>
  <si>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</si>
  <si>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</si>
  <si>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</si>
  <si>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</si>
  <si>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</si>
  <si>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</si>
  <si>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</si>
  <si>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</si>
  <si>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</si>
  <si>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</si>
  <si>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</si>
  <si>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Colombia</t>
  </si>
  <si>
    <t>Comoros</t>
  </si>
  <si>
    <t>Congo</t>
  </si>
  <si>
    <t>Congo, Democratic Republic of</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</si>
  <si>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</si>
  <si>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</si>
  <si>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</si>
  <si>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</si>
  <si>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</si>
  <si>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</si>
  <si>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</si>
  <si>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</si>
  <si>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</si>
  <si>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</si>
  <si>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</si>
  <si>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</si>
  <si>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</si>
  <si>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</si>
  <si>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</si>
  <si>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</si>
  <si>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</si>
  <si>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</si>
  <si>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</si>
  <si>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</si>
  <si>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</si>
  <si>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</si>
  <si>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</si>
  <si>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</si>
  <si>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</si>
  <si>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</si>
  <si>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</si>
  <si>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</si>
  <si>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</si>
  <si>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</si>
  <si>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</si>
  <si>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</si>
  <si>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</si>
  <si>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</si>
  <si>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</si>
  <si>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</si>
  <si>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</si>
  <si>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</si>
  <si>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</si>
  <si>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</si>
  <si>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</si>
  <si>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</si>
  <si>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</si>
  <si>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</si>
  <si>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</si>
  <si>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</si>
  <si>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</si>
  <si>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</si>
  <si>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</si>
  <si>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</si>
  <si>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</si>
  <si>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</si>
  <si>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</si>
  <si>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</si>
  <si>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</si>
  <si>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</si>
  <si>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</si>
  <si>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</si>
  <si>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</si>
  <si>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</si>
  <si>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</si>
  <si>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</si>
  <si>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</si>
  <si>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</si>
  <si>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</si>
  <si>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</si>
  <si>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</si>
  <si>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</si>
  <si>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</si>
  <si>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</si>
  <si>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</si>
  <si>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</si>
  <si>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</si>
  <si>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</si>
  <si>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</si>
  <si>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</si>
  <si>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</si>
  <si>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</si>
  <si>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</si>
  <si>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</si>
  <si>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</si>
  <si>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</si>
  <si>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</si>
  <si>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</si>
  <si>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</si>
  <si>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</si>
  <si>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</si>
  <si>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</si>
  <si>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</si>
  <si>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</si>
  <si>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</si>
  <si>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Palestine</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</si>
  <si>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</si>
  <si>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</si>
  <si>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</si>
  <si>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</si>
  <si>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</si>
  <si>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</si>
  <si>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</si>
  <si>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</si>
  <si>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</si>
  <si>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</si>
  <si>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</si>
  <si>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</si>
  <si>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</si>
  <si>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</si>
  <si>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</si>
  <si>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</si>
  <si>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</si>
  <si>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</si>
  <si>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</si>
  <si>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</si>
  <si>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</si>
  <si>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</si>
  <si>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</si>
  <si>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</si>
  <si>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</si>
  <si>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</si>
  <si>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</si>
  <si>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</si>
  <si>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</si>
  <si>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</si>
  <si>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</si>
  <si>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</si>
  <si>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</si>
  <si>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</si>
  <si>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</si>
  <si>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</si>
  <si>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</si>
  <si>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</si>
  <si>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Togo</t>
  </si>
  <si>
    <t>Tonga</t>
  </si>
  <si>
    <t>Trinidad and Tobago</t>
  </si>
  <si>
    <t>Tunisia</t>
  </si>
  <si>
    <t>Turkey</t>
  </si>
  <si>
    <t>Turkmenistan</t>
  </si>
  <si>
    <t>Tuvalu</t>
  </si>
  <si>
    <t>Uganda</t>
  </si>
  <si>
    <t>Ukraine</t>
  </si>
  <si>
    <t>United Arab Emirates</t>
  </si>
  <si>
    <t>United Kingdom</t>
  </si>
  <si>
    <t>Uruguay</t>
  </si>
  <si>
    <t>USA</t>
  </si>
  <si>
    <t>Uzbekistan</t>
  </si>
  <si>
    <t>Vanuatu</t>
  </si>
  <si>
    <t>Venezuela</t>
  </si>
  <si>
    <t>Viet Nam</t>
  </si>
  <si>
    <t>Yemen</t>
  </si>
  <si>
    <t>Zambia</t>
  </si>
  <si>
    <t>Zimbabwe</t>
  </si>
  <si>
    <t>(Year for which estimate is made)</t>
  </si>
  <si>
    <t>This spreadsheet implements the Gamlen model (see 2006 Guidelines and Gamlen et al. (1986)). It assumes all the agent form closed cell foams is emitted over 20 years. Therefore this spreadsheet only calculates for the current year and does not estimate a time series.</t>
  </si>
  <si>
    <t>data</t>
  </si>
  <si>
    <t>DO NOT EDIT</t>
  </si>
  <si>
    <t>China</t>
  </si>
  <si>
    <t>Open Cell Foam Consumption</t>
  </si>
  <si>
    <t>Closed Cell Foam Consumption</t>
  </si>
  <si>
    <t>Leave blank to use database value</t>
  </si>
  <si>
    <t>Known Consumption data (tonnes)</t>
  </si>
  <si>
    <t>interpolated consumption data</t>
  </si>
  <si>
    <t>Known consumption data (tonnes)</t>
  </si>
  <si>
    <t>Users can either:</t>
  </si>
  <si>
    <t>Enter consumption data in cells D3 and D4 if this is known.</t>
  </si>
  <si>
    <t>Conmsumption of agent (tonnes) in current year in closed cell foam</t>
  </si>
  <si>
    <t>Consumption of agent (tonnes) in current year in open cell foam</t>
  </si>
  <si>
    <t>a:</t>
  </si>
  <si>
    <t>b:</t>
  </si>
  <si>
    <t>OR</t>
  </si>
  <si>
    <t xml:space="preserve"> Additional consumption data can be added in the yellow columns if it is available.</t>
  </si>
  <si>
    <t>In the absence of historic data on consumption the calculations assume that the total market  grows linearly between the year of introduction and the current year.</t>
  </si>
  <si>
    <t>Agent</t>
  </si>
  <si>
    <t>Not yet</t>
  </si>
  <si>
    <t>Data entry and calculations are performed on the sheet "Calc".</t>
  </si>
  <si>
    <t>Enter country name and agent from the drop-down lists in cells D1 and D2 respectivly.</t>
  </si>
  <si>
    <t>Leave D3 and D4 blank and the data will be selected from the database according to the country name and agent in the drop-down lists in cells D1 and D2 respectivly.</t>
  </si>
  <si>
    <r>
      <t>Macedonia</t>
    </r>
    <r>
      <rPr>
        <sz val="10"/>
        <rFont val="Arial"/>
        <family val="2"/>
      </rPr>
      <t>, The former Yugoslav Republic of</t>
    </r>
  </si>
  <si>
    <t>Macedonia, The former Yugoslav Republic of</t>
  </si>
  <si>
    <t>Democratic People's Republic of Korea</t>
  </si>
  <si>
    <t>Democratic People's Republic of Korea</t>
  </si>
  <si>
    <t>Republic of Korea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</si>
</sst>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00"/>
    <numFmt numFmtId="186" formatCode="0.0000"/>
    <numFmt numFmtId="187" formatCode="0.000_ "/>
    <numFmt numFmtId="188" formatCode="0.00_ "/>
    <numFmt numFmtId="189" formatCode="0.0_ "/>
  </numFmts>
  <fonts count="45">
    <font>
      <sz val="10"/>
      <name val="Arial"/>
      <family val="2"/>
    </font>
    <font>
      <sz val="9"/>
      <name val="Arial"/>
      <family val="2"/>
    </font>
    <font>
      <b/>
      <sz val="14"/>
      <name val="Arial"/>
      <family val="2"/>
    </font>
    <font>
      <b/>
      <u val="single"/>
      <sz val="11"/>
      <name val="Arial"/>
      <family val="2"/>
    </font>
    <font>
      <b/>
      <sz val="10"/>
      <name val="Arial"/>
      <family val="2"/>
    </font>
    <font>
      <b/>
      <sz val="9"/>
      <name val="Arial"/>
      <family val="2"/>
    </font>
    <font>
      <b/>
      <i/>
      <sz val="10"/>
      <name val="Arial"/>
      <family val="2"/>
    </font>
    <font>
      <i/>
      <sz val="8"/>
      <name val="Arial"/>
      <family val="2"/>
    </font>
    <font>
      <b/>
      <sz val="10"/>
      <color indexed="9"/>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70">
    <xf numFmtId="0" fontId="0" fillId="0" borderId="0" xfId="0" applyAlignment="1">
      <alignment/>
    </xf>
    <xf numFmtId="0" fontId="0" fillId="0" borderId="0" xfId="0" applyAlignment="1">
      <alignment horizontal="right"/>
    </xf>
    <xf numFmtId="10" fontId="0" fillId="0" borderId="0" xfId="0" applyNumberFormat="1" applyAlignment="1">
      <alignment/>
    </xf>
    <xf numFmtId="184" fontId="0" fillId="0" borderId="0" xfId="0" applyNumberFormat="1" applyAlignment="1">
      <alignment/>
    </xf>
    <xf numFmtId="9" fontId="0" fillId="33" borderId="10" xfId="0" applyNumberFormat="1" applyFill="1" applyBorder="1" applyAlignment="1">
      <alignment/>
    </xf>
    <xf numFmtId="10" fontId="0" fillId="33" borderId="10" xfId="0" applyNumberFormat="1" applyFill="1" applyBorder="1" applyAlignment="1">
      <alignment/>
    </xf>
    <xf numFmtId="0" fontId="1" fillId="0" borderId="10" xfId="0" applyFont="1" applyBorder="1" applyAlignment="1">
      <alignment horizontal="right" wrapText="1"/>
    </xf>
    <xf numFmtId="0" fontId="0" fillId="0" borderId="0" xfId="0" applyAlignment="1">
      <alignment horizontal="right" wrapText="1"/>
    </xf>
    <xf numFmtId="0" fontId="0" fillId="34" borderId="11" xfId="0" applyFill="1" applyBorder="1" applyAlignment="1">
      <alignment/>
    </xf>
    <xf numFmtId="0" fontId="0" fillId="34" borderId="12" xfId="0" applyFill="1" applyBorder="1" applyAlignment="1">
      <alignment horizontal="right"/>
    </xf>
    <xf numFmtId="10" fontId="0" fillId="34" borderId="12" xfId="0" applyNumberFormat="1" applyFill="1" applyBorder="1" applyAlignment="1">
      <alignment horizontal="right"/>
    </xf>
    <xf numFmtId="184" fontId="0" fillId="34" borderId="12" xfId="0" applyNumberForma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0" xfId="0" applyFill="1" applyBorder="1" applyAlignment="1">
      <alignment horizontal="right"/>
    </xf>
    <xf numFmtId="184" fontId="0" fillId="34" borderId="0" xfId="0" applyNumberFormat="1"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7" xfId="0" applyFill="1" applyBorder="1" applyAlignment="1">
      <alignment horizontal="right"/>
    </xf>
    <xf numFmtId="184" fontId="0" fillId="34" borderId="17" xfId="0" applyNumberFormat="1" applyFill="1" applyBorder="1" applyAlignment="1">
      <alignment/>
    </xf>
    <xf numFmtId="0" fontId="0" fillId="34" borderId="18" xfId="0" applyFill="1" applyBorder="1" applyAlignment="1">
      <alignment/>
    </xf>
    <xf numFmtId="0" fontId="3" fillId="0" borderId="0" xfId="0" applyFont="1" applyAlignment="1">
      <alignment/>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xf>
    <xf numFmtId="0" fontId="4" fillId="0" borderId="10" xfId="0" applyFont="1" applyBorder="1" applyAlignment="1">
      <alignment horizontal="center"/>
    </xf>
    <xf numFmtId="0" fontId="7" fillId="0" borderId="0" xfId="0" applyFont="1" applyAlignment="1">
      <alignment horizontal="center"/>
    </xf>
    <xf numFmtId="0" fontId="0" fillId="35" borderId="0" xfId="0" applyFont="1" applyFill="1" applyAlignment="1">
      <alignment/>
    </xf>
    <xf numFmtId="1" fontId="0" fillId="0" borderId="0" xfId="0" applyNumberFormat="1" applyAlignment="1">
      <alignment/>
    </xf>
    <xf numFmtId="0" fontId="7" fillId="0" borderId="0" xfId="0" applyFont="1" applyAlignment="1">
      <alignment horizontal="center" vertical="center"/>
    </xf>
    <xf numFmtId="0" fontId="0" fillId="35" borderId="0" xfId="0" applyFill="1" applyAlignment="1">
      <alignment/>
    </xf>
    <xf numFmtId="185" fontId="0" fillId="0" borderId="0" xfId="0" applyNumberFormat="1" applyAlignment="1">
      <alignment/>
    </xf>
    <xf numFmtId="0" fontId="4" fillId="0" borderId="10" xfId="0" applyFont="1" applyFill="1" applyBorder="1" applyAlignment="1">
      <alignment/>
    </xf>
    <xf numFmtId="0" fontId="0" fillId="36" borderId="0" xfId="0" applyFont="1" applyFill="1" applyAlignment="1">
      <alignment/>
    </xf>
    <xf numFmtId="0" fontId="0" fillId="36" borderId="0" xfId="0" applyFill="1" applyAlignment="1">
      <alignment/>
    </xf>
    <xf numFmtId="0" fontId="6" fillId="36" borderId="0" xfId="0" applyFont="1" applyFill="1" applyAlignment="1">
      <alignment/>
    </xf>
    <xf numFmtId="0" fontId="0" fillId="36" borderId="0" xfId="0" applyFill="1" applyAlignment="1">
      <alignment horizontal="right" wrapText="1"/>
    </xf>
    <xf numFmtId="0" fontId="0" fillId="36" borderId="0" xfId="0" applyFont="1" applyFill="1" applyAlignment="1">
      <alignment/>
    </xf>
    <xf numFmtId="0" fontId="0" fillId="37" borderId="10" xfId="0" applyFill="1" applyBorder="1" applyAlignment="1">
      <alignment/>
    </xf>
    <xf numFmtId="0" fontId="1" fillId="0" borderId="10" xfId="0" applyFont="1" applyBorder="1" applyAlignment="1">
      <alignment horizontal="right" textRotation="90" wrapText="1"/>
    </xf>
    <xf numFmtId="0" fontId="4" fillId="0" borderId="0" xfId="0" applyFont="1" applyAlignment="1">
      <alignment horizontal="center" vertical="center"/>
    </xf>
    <xf numFmtId="0" fontId="0" fillId="0" borderId="0" xfId="0" applyAlignment="1">
      <alignment horizontal="center" vertical="top" wrapText="1"/>
    </xf>
    <xf numFmtId="0" fontId="4" fillId="37" borderId="10" xfId="0" applyFont="1" applyFill="1" applyBorder="1" applyAlignment="1">
      <alignment horizontal="center"/>
    </xf>
    <xf numFmtId="0" fontId="4" fillId="37" borderId="10" xfId="0" applyFont="1" applyFill="1" applyBorder="1" applyAlignment="1">
      <alignment/>
    </xf>
    <xf numFmtId="189" fontId="4" fillId="0" borderId="10" xfId="0" applyNumberFormat="1" applyFont="1" applyFill="1" applyBorder="1" applyAlignment="1">
      <alignment/>
    </xf>
    <xf numFmtId="184" fontId="44" fillId="0" borderId="0" xfId="0" applyNumberFormat="1" applyFont="1" applyAlignment="1">
      <alignment/>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horizontal="center"/>
    </xf>
    <xf numFmtId="0" fontId="1" fillId="0" borderId="0" xfId="0" applyFont="1" applyAlignment="1">
      <alignment horizontal="center" vertical="top" wrapText="1"/>
    </xf>
    <xf numFmtId="0" fontId="1" fillId="0" borderId="10" xfId="0" applyFont="1" applyBorder="1" applyAlignment="1">
      <alignment horizontal="lef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left"/>
    </xf>
    <xf numFmtId="0" fontId="4" fillId="0" borderId="10" xfId="0" applyFont="1" applyBorder="1" applyAlignment="1">
      <alignment horizontal="right"/>
    </xf>
    <xf numFmtId="0" fontId="0" fillId="0" borderId="10"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8" fillId="36" borderId="0" xfId="0" applyFont="1" applyFill="1" applyAlignment="1">
      <alignment horizontal="center"/>
    </xf>
    <xf numFmtId="0" fontId="4" fillId="37" borderId="10" xfId="0" applyFont="1" applyFill="1" applyBorder="1" applyAlignment="1">
      <alignment horizontal="center"/>
    </xf>
    <xf numFmtId="0" fontId="6" fillId="34" borderId="0" xfId="0" applyFont="1" applyFill="1" applyAlignment="1">
      <alignment horizontal="center"/>
    </xf>
    <xf numFmtId="0" fontId="7" fillId="0" borderId="0" xfId="0" applyFont="1" applyAlignment="1">
      <alignment horizontal="center"/>
    </xf>
    <xf numFmtId="0" fontId="6" fillId="38" borderId="0" xfId="0" applyFont="1" applyFill="1" applyAlignment="1">
      <alignment horizontal="center"/>
    </xf>
    <xf numFmtId="184" fontId="0" fillId="0" borderId="0" xfId="0" applyNumberFormat="1"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color indexed="23"/>
      </font>
      <fill>
        <patternFill>
          <bgColor indexed="23"/>
        </patternFill>
      </fill>
    </dxf>
    <dxf>
      <fill>
        <patternFill>
          <bgColor indexed="13"/>
        </patternFill>
      </fill>
      <border>
        <left style="thin"/>
        <right style="thin"/>
        <top style="thin"/>
        <bottom style="thin"/>
      </border>
    </dxf>
    <dxf>
      <font>
        <color indexed="23"/>
      </font>
      <fill>
        <patternFill>
          <bgColor indexed="23"/>
        </patternFill>
      </fill>
    </dxf>
    <dxf>
      <fill>
        <patternFill>
          <bgColor indexed="47"/>
        </patternFill>
      </fill>
      <border>
        <left style="thin"/>
        <right style="thin"/>
        <top style="thin"/>
        <bottom style="thin"/>
      </border>
    </dxf>
    <dxf>
      <font>
        <color indexed="23"/>
      </font>
      <fill>
        <patternFill>
          <bgColor indexed="23"/>
        </patternFill>
      </fill>
    </dxf>
    <dxf>
      <fill>
        <patternFill>
          <bgColor indexed="13"/>
        </patternFill>
      </fill>
      <border>
        <left style="thin"/>
        <right style="thin"/>
        <top style="thin"/>
        <bottom style="thin"/>
      </border>
    </dxf>
    <dxf>
      <fill>
        <patternFill>
          <bgColor rgb="FFFFFF00"/>
        </patternFill>
      </fill>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K36"/>
  <sheetViews>
    <sheetView showGridLines="0" tabSelected="1" zoomScalePageLayoutView="0" workbookViewId="0" topLeftCell="A5">
      <selection activeCell="K28" sqref="K28"/>
    </sheetView>
  </sheetViews>
  <sheetFormatPr defaultColWidth="9.140625" defaultRowHeight="12.75"/>
  <sheetData>
    <row r="6" spans="1:10" ht="18">
      <c r="A6" s="53" t="s">
        <v>18</v>
      </c>
      <c r="B6" s="53"/>
      <c r="C6" s="53"/>
      <c r="D6" s="53"/>
      <c r="E6" s="53"/>
      <c r="F6" s="53"/>
      <c r="G6" s="53"/>
      <c r="H6" s="53"/>
      <c r="I6" s="53"/>
      <c r="J6" s="53"/>
    </row>
    <row r="8" spans="1:10" ht="42.75" customHeight="1">
      <c r="A8" s="54" t="s">
        <v>24</v>
      </c>
      <c r="B8" s="54"/>
      <c r="C8" s="54"/>
      <c r="D8" s="54"/>
      <c r="E8" s="54"/>
      <c r="F8" s="54"/>
      <c r="G8" s="54"/>
      <c r="H8" s="54"/>
      <c r="I8" s="54"/>
      <c r="J8" s="54"/>
    </row>
    <row r="9" ht="15">
      <c r="A9" s="23" t="s">
        <v>19</v>
      </c>
    </row>
    <row r="11" spans="1:11" ht="12.75">
      <c r="A11" s="24">
        <v>1</v>
      </c>
      <c r="B11" s="49" t="s">
        <v>248</v>
      </c>
      <c r="C11" s="49"/>
      <c r="D11" s="49"/>
      <c r="E11" s="49"/>
      <c r="F11" s="49"/>
      <c r="G11" s="49"/>
      <c r="H11" s="49"/>
      <c r="I11" s="49"/>
      <c r="J11" s="49"/>
      <c r="K11" s="26"/>
    </row>
    <row r="12" spans="1:11" ht="12.75">
      <c r="A12" s="24">
        <f>A11+1</f>
        <v>2</v>
      </c>
      <c r="B12" s="49" t="s">
        <v>20</v>
      </c>
      <c r="C12" s="49"/>
      <c r="D12" s="49"/>
      <c r="E12" s="49"/>
      <c r="F12" s="49"/>
      <c r="G12" s="49"/>
      <c r="H12" s="49"/>
      <c r="I12" s="49"/>
      <c r="J12" s="49"/>
      <c r="K12" s="26"/>
    </row>
    <row r="13" spans="1:11" ht="12.75">
      <c r="A13" s="24">
        <v>3</v>
      </c>
      <c r="B13" s="49" t="s">
        <v>21</v>
      </c>
      <c r="C13" s="49"/>
      <c r="D13" s="49"/>
      <c r="E13" s="49"/>
      <c r="F13" s="49"/>
      <c r="G13" s="49"/>
      <c r="H13" s="49"/>
      <c r="I13" s="49"/>
      <c r="J13" s="49"/>
      <c r="K13" s="26"/>
    </row>
    <row r="14" spans="1:11" ht="12.75">
      <c r="A14" s="24"/>
      <c r="B14" s="25"/>
      <c r="C14" s="52" t="s">
        <v>22</v>
      </c>
      <c r="D14" s="52"/>
      <c r="E14" s="52"/>
      <c r="F14" s="52"/>
      <c r="G14" s="52"/>
      <c r="H14" s="52"/>
      <c r="I14" s="52"/>
      <c r="J14" s="25"/>
      <c r="K14" s="26"/>
    </row>
    <row r="15" spans="1:11" ht="12.75">
      <c r="A15" s="24"/>
      <c r="B15" s="25"/>
      <c r="C15" s="52" t="s">
        <v>239</v>
      </c>
      <c r="D15" s="52"/>
      <c r="E15" s="52"/>
      <c r="F15" s="52"/>
      <c r="G15" s="52"/>
      <c r="H15" s="52"/>
      <c r="I15" s="52"/>
      <c r="J15" s="25"/>
      <c r="K15" s="26"/>
    </row>
    <row r="16" spans="1:11" ht="12.75" customHeight="1">
      <c r="A16" s="24"/>
      <c r="B16" s="25"/>
      <c r="C16" s="52" t="s">
        <v>240</v>
      </c>
      <c r="D16" s="52"/>
      <c r="E16" s="52"/>
      <c r="F16" s="52"/>
      <c r="G16" s="52"/>
      <c r="H16" s="52"/>
      <c r="I16" s="52"/>
      <c r="J16" s="25"/>
      <c r="K16" s="26"/>
    </row>
    <row r="17" spans="1:11" ht="12.75" customHeight="1">
      <c r="A17" s="24">
        <v>4</v>
      </c>
      <c r="B17" s="49" t="s">
        <v>249</v>
      </c>
      <c r="C17" s="49"/>
      <c r="D17" s="49"/>
      <c r="E17" s="49"/>
      <c r="F17" s="49"/>
      <c r="G17" s="49"/>
      <c r="H17" s="49"/>
      <c r="I17" s="49"/>
      <c r="J17" s="49"/>
      <c r="K17" s="26"/>
    </row>
    <row r="18" spans="1:11" ht="15.75" customHeight="1">
      <c r="A18" s="24">
        <v>5</v>
      </c>
      <c r="B18" s="49" t="s">
        <v>237</v>
      </c>
      <c r="C18" s="49"/>
      <c r="D18" s="49"/>
      <c r="E18" s="49"/>
      <c r="F18" s="49"/>
      <c r="G18" s="49"/>
      <c r="H18" s="49"/>
      <c r="I18" s="49"/>
      <c r="J18" s="49"/>
      <c r="K18" s="26"/>
    </row>
    <row r="19" spans="1:11" ht="12.75">
      <c r="A19" s="24"/>
      <c r="B19" s="44" t="s">
        <v>241</v>
      </c>
      <c r="C19" s="49" t="s">
        <v>238</v>
      </c>
      <c r="D19" s="49"/>
      <c r="E19" s="49"/>
      <c r="F19" s="49"/>
      <c r="G19" s="49"/>
      <c r="H19" s="49"/>
      <c r="I19" s="49"/>
      <c r="J19" s="49"/>
      <c r="K19" s="26"/>
    </row>
    <row r="20" spans="1:11" ht="12.75">
      <c r="A20" s="24"/>
      <c r="B20" s="51" t="s">
        <v>243</v>
      </c>
      <c r="C20" s="51"/>
      <c r="D20" s="51"/>
      <c r="E20" s="51"/>
      <c r="F20" s="51"/>
      <c r="G20" s="51"/>
      <c r="H20" s="51"/>
      <c r="I20" s="51"/>
      <c r="J20" s="51"/>
      <c r="K20" s="26"/>
    </row>
    <row r="21" spans="1:11" ht="27" customHeight="1">
      <c r="A21" s="24"/>
      <c r="B21" s="44" t="s">
        <v>242</v>
      </c>
      <c r="C21" s="49" t="s">
        <v>250</v>
      </c>
      <c r="D21" s="49"/>
      <c r="E21" s="49"/>
      <c r="F21" s="49"/>
      <c r="G21" s="49"/>
      <c r="H21" s="49"/>
      <c r="I21" s="49"/>
      <c r="J21" s="49"/>
      <c r="K21" s="26"/>
    </row>
    <row r="22" spans="1:11" ht="12.75">
      <c r="A22" s="24">
        <v>6</v>
      </c>
      <c r="B22" s="49" t="s">
        <v>244</v>
      </c>
      <c r="C22" s="49"/>
      <c r="D22" s="49"/>
      <c r="E22" s="49"/>
      <c r="F22" s="49"/>
      <c r="G22" s="49"/>
      <c r="H22" s="49"/>
      <c r="I22" s="49"/>
      <c r="J22" s="49"/>
      <c r="K22" s="26"/>
    </row>
    <row r="23" spans="1:10" ht="42.75" customHeight="1">
      <c r="A23" s="24">
        <v>7</v>
      </c>
      <c r="B23" s="49" t="s">
        <v>227</v>
      </c>
      <c r="C23" s="49"/>
      <c r="D23" s="49"/>
      <c r="E23" s="49"/>
      <c r="F23" s="49"/>
      <c r="G23" s="49"/>
      <c r="H23" s="49"/>
      <c r="I23" s="49"/>
      <c r="J23" s="49"/>
    </row>
    <row r="24" spans="1:10" ht="12.75">
      <c r="A24" s="24">
        <v>8</v>
      </c>
      <c r="B24" s="50" t="s">
        <v>25</v>
      </c>
      <c r="C24" s="50"/>
      <c r="D24" s="50"/>
      <c r="E24" s="50"/>
      <c r="F24" s="50"/>
      <c r="G24" s="50"/>
      <c r="H24" s="50"/>
      <c r="I24" s="50"/>
      <c r="J24" s="50"/>
    </row>
    <row r="25" spans="1:10" ht="33.75" customHeight="1">
      <c r="A25" s="24">
        <v>9</v>
      </c>
      <c r="B25" s="49" t="s">
        <v>245</v>
      </c>
      <c r="C25" s="49"/>
      <c r="D25" s="49"/>
      <c r="E25" s="49"/>
      <c r="F25" s="49"/>
      <c r="G25" s="49"/>
      <c r="H25" s="49"/>
      <c r="I25" s="49"/>
      <c r="J25" s="49"/>
    </row>
    <row r="26" spans="1:9" ht="12.75">
      <c r="A26" s="24"/>
      <c r="I26" s="27" t="s">
        <v>23</v>
      </c>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sheetData>
  <sheetProtection/>
  <mergeCells count="17">
    <mergeCell ref="B13:J13"/>
    <mergeCell ref="C14:I14"/>
    <mergeCell ref="C15:I15"/>
    <mergeCell ref="C16:I16"/>
    <mergeCell ref="A6:J6"/>
    <mergeCell ref="A8:J8"/>
    <mergeCell ref="B11:J11"/>
    <mergeCell ref="B12:J12"/>
    <mergeCell ref="B17:J17"/>
    <mergeCell ref="B23:J23"/>
    <mergeCell ref="B24:J24"/>
    <mergeCell ref="B25:J25"/>
    <mergeCell ref="B18:J18"/>
    <mergeCell ref="C19:J19"/>
    <mergeCell ref="C21:J21"/>
    <mergeCell ref="B22:J22"/>
    <mergeCell ref="B20:J20"/>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D202"/>
  <sheetViews>
    <sheetView showGridLines="0" zoomScalePageLayoutView="0" workbookViewId="0" topLeftCell="A15">
      <selection activeCell="P23" sqref="P23"/>
    </sheetView>
  </sheetViews>
  <sheetFormatPr defaultColWidth="9.140625" defaultRowHeight="12.75"/>
  <cols>
    <col min="1" max="1" width="6.28125" style="0" customWidth="1"/>
    <col min="2" max="2" width="14.28125" style="0" customWidth="1"/>
    <col min="7" max="7" width="10.8515625" style="0" customWidth="1"/>
    <col min="9" max="9" width="1.7109375" style="0" customWidth="1"/>
    <col min="27" max="27" width="46.57421875" style="0" customWidth="1"/>
  </cols>
  <sheetData>
    <row r="1" spans="1:30" ht="12.75">
      <c r="A1" s="59" t="s">
        <v>27</v>
      </c>
      <c r="B1" s="59"/>
      <c r="C1" s="59"/>
      <c r="D1" s="65" t="s">
        <v>28</v>
      </c>
      <c r="E1" s="65"/>
      <c r="AA1" s="64" t="s">
        <v>229</v>
      </c>
      <c r="AB1" s="64"/>
      <c r="AC1" s="64"/>
      <c r="AD1" s="64"/>
    </row>
    <row r="2" spans="1:30" ht="12.75">
      <c r="A2" s="59" t="s">
        <v>246</v>
      </c>
      <c r="B2" s="59"/>
      <c r="C2" s="59"/>
      <c r="D2" s="65" t="s">
        <v>29</v>
      </c>
      <c r="E2" s="65"/>
      <c r="AA2" s="36" t="s">
        <v>38</v>
      </c>
      <c r="AB2" s="37">
        <v>1</v>
      </c>
      <c r="AC2" s="40" t="s">
        <v>29</v>
      </c>
      <c r="AD2" s="37">
        <v>1</v>
      </c>
    </row>
    <row r="3" spans="1:30" ht="12.75">
      <c r="A3" s="59" t="s">
        <v>232</v>
      </c>
      <c r="B3" s="59"/>
      <c r="C3" s="59"/>
      <c r="D3" s="41"/>
      <c r="E3" t="s">
        <v>233</v>
      </c>
      <c r="AA3" s="36" t="s">
        <v>39</v>
      </c>
      <c r="AB3" s="37">
        <v>2</v>
      </c>
      <c r="AC3" s="40" t="s">
        <v>30</v>
      </c>
      <c r="AD3" s="37">
        <v>2</v>
      </c>
    </row>
    <row r="4" spans="1:30" ht="12.75">
      <c r="A4" s="59" t="s">
        <v>231</v>
      </c>
      <c r="B4" s="59"/>
      <c r="C4" s="59"/>
      <c r="D4" s="41"/>
      <c r="E4" t="s">
        <v>233</v>
      </c>
      <c r="AA4" s="36" t="s">
        <v>40</v>
      </c>
      <c r="AB4" s="37">
        <v>3</v>
      </c>
      <c r="AC4" s="40" t="s">
        <v>31</v>
      </c>
      <c r="AD4" s="37">
        <v>3</v>
      </c>
    </row>
    <row r="5" spans="27:30" ht="12.75">
      <c r="AA5" s="36" t="s">
        <v>41</v>
      </c>
      <c r="AB5" s="37">
        <v>4</v>
      </c>
      <c r="AC5" s="40" t="s">
        <v>32</v>
      </c>
      <c r="AD5" s="37">
        <v>4</v>
      </c>
    </row>
    <row r="6" spans="27:30" ht="12.75">
      <c r="AA6" s="36" t="s">
        <v>42</v>
      </c>
      <c r="AB6" s="37">
        <v>5</v>
      </c>
      <c r="AC6" s="40" t="s">
        <v>33</v>
      </c>
      <c r="AD6" s="37">
        <v>5</v>
      </c>
    </row>
    <row r="7" spans="27:30" ht="12.75">
      <c r="AA7" s="36" t="s">
        <v>43</v>
      </c>
      <c r="AB7" s="37">
        <v>6</v>
      </c>
      <c r="AC7" s="38"/>
      <c r="AD7" s="37"/>
    </row>
    <row r="8" spans="1:30" ht="12.75">
      <c r="A8" s="59" t="s">
        <v>0</v>
      </c>
      <c r="B8" s="59"/>
      <c r="C8" s="59"/>
      <c r="D8" s="46">
        <f>Data!A1</f>
        <v>2005</v>
      </c>
      <c r="E8" s="58" t="s">
        <v>226</v>
      </c>
      <c r="F8" s="58"/>
      <c r="G8" s="58"/>
      <c r="H8" s="58"/>
      <c r="AA8" s="36" t="s">
        <v>44</v>
      </c>
      <c r="AB8" s="37">
        <v>7</v>
      </c>
      <c r="AC8" s="37"/>
      <c r="AD8" s="37"/>
    </row>
    <row r="9" spans="1:30" ht="12.75">
      <c r="A9" s="59" t="s">
        <v>1</v>
      </c>
      <c r="B9" s="59"/>
      <c r="C9" s="59"/>
      <c r="D9" s="35">
        <f ca="1">OFFSET(Data!$B$4,VLOOKUP($D$1,country,2)-1,(VLOOKUP($D$2,agent,2)-1)*3+2)</f>
        <v>1993</v>
      </c>
      <c r="E9" s="58"/>
      <c r="F9" s="58"/>
      <c r="G9" s="58"/>
      <c r="H9" s="58"/>
      <c r="AA9" s="36" t="s">
        <v>45</v>
      </c>
      <c r="AB9" s="37">
        <v>8</v>
      </c>
      <c r="AC9" s="38"/>
      <c r="AD9" s="37"/>
    </row>
    <row r="10" spans="1:30" ht="12.75">
      <c r="A10" s="60" t="s">
        <v>26</v>
      </c>
      <c r="B10" s="60"/>
      <c r="C10" s="60"/>
      <c r="D10" s="4">
        <v>0.1</v>
      </c>
      <c r="E10" s="55" t="s">
        <v>9</v>
      </c>
      <c r="F10" s="55"/>
      <c r="G10" s="55"/>
      <c r="H10" s="55"/>
      <c r="AA10" s="36" t="s">
        <v>46</v>
      </c>
      <c r="AB10" s="37">
        <v>9</v>
      </c>
      <c r="AC10" s="38"/>
      <c r="AD10" s="37"/>
    </row>
    <row r="11" spans="1:30" ht="12.75">
      <c r="A11" s="61" t="s">
        <v>2</v>
      </c>
      <c r="B11" s="62"/>
      <c r="C11" s="63"/>
      <c r="D11" s="5">
        <v>0.045</v>
      </c>
      <c r="E11" s="55" t="s">
        <v>10</v>
      </c>
      <c r="F11" s="55"/>
      <c r="G11" s="55"/>
      <c r="H11" s="55"/>
      <c r="AA11" s="36" t="s">
        <v>47</v>
      </c>
      <c r="AB11" s="37">
        <v>10</v>
      </c>
      <c r="AC11" s="37"/>
      <c r="AD11" s="37"/>
    </row>
    <row r="12" spans="3:30" ht="12.75">
      <c r="C12" s="1"/>
      <c r="D12" s="2"/>
      <c r="AA12" s="36" t="s">
        <v>48</v>
      </c>
      <c r="AB12" s="37">
        <v>11</v>
      </c>
      <c r="AC12" s="38"/>
      <c r="AD12" s="37"/>
    </row>
    <row r="13" spans="2:30" ht="12.75">
      <c r="B13" s="8"/>
      <c r="C13" s="9"/>
      <c r="D13" s="10" t="s">
        <v>14</v>
      </c>
      <c r="E13" s="11">
        <f>H19</f>
        <v>55.45015532509511</v>
      </c>
      <c r="F13" s="12" t="s">
        <v>13</v>
      </c>
      <c r="AA13" s="36" t="s">
        <v>49</v>
      </c>
      <c r="AB13" s="37">
        <v>12</v>
      </c>
      <c r="AC13" s="38"/>
      <c r="AD13" s="37"/>
    </row>
    <row r="14" spans="2:30" ht="12.75">
      <c r="B14" s="13"/>
      <c r="C14" s="14"/>
      <c r="D14" s="15" t="s">
        <v>15</v>
      </c>
      <c r="E14" s="16">
        <f>L19</f>
        <v>0.8289392723546154</v>
      </c>
      <c r="F14" s="17" t="s">
        <v>13</v>
      </c>
      <c r="AA14" s="36" t="s">
        <v>50</v>
      </c>
      <c r="AB14" s="37">
        <v>13</v>
      </c>
      <c r="AC14" s="37"/>
      <c r="AD14" s="37"/>
    </row>
    <row r="15" spans="2:30" ht="12.75">
      <c r="B15" s="18"/>
      <c r="C15" s="19"/>
      <c r="D15" s="20" t="s">
        <v>16</v>
      </c>
      <c r="E15" s="21">
        <f>G19</f>
        <v>631.3300825973885</v>
      </c>
      <c r="F15" s="22" t="s">
        <v>17</v>
      </c>
      <c r="AA15" s="36" t="s">
        <v>51</v>
      </c>
      <c r="AB15" s="37">
        <v>14</v>
      </c>
      <c r="AC15" s="38"/>
      <c r="AD15" s="37"/>
    </row>
    <row r="16" spans="27:30" ht="12.75">
      <c r="AA16" s="36" t="s">
        <v>52</v>
      </c>
      <c r="AB16" s="37">
        <v>15</v>
      </c>
      <c r="AC16" s="38"/>
      <c r="AD16" s="37"/>
    </row>
    <row r="17" spans="1:30" ht="25.5" customHeight="1">
      <c r="A17" s="56" t="s">
        <v>12</v>
      </c>
      <c r="B17" s="56"/>
      <c r="C17" s="56"/>
      <c r="D17" s="56"/>
      <c r="E17" s="56"/>
      <c r="F17" s="56"/>
      <c r="G17" s="56"/>
      <c r="H17" s="56"/>
      <c r="I17" s="43"/>
      <c r="J17" s="57" t="s">
        <v>11</v>
      </c>
      <c r="K17" s="57"/>
      <c r="L17" s="57"/>
      <c r="AA17" s="36" t="s">
        <v>53</v>
      </c>
      <c r="AB17" s="37">
        <v>16</v>
      </c>
      <c r="AC17" s="37"/>
      <c r="AD17" s="37"/>
    </row>
    <row r="18" spans="1:30" s="7" customFormat="1" ht="60" customHeight="1">
      <c r="A18" s="6" t="s">
        <v>4</v>
      </c>
      <c r="B18" s="6" t="s">
        <v>3</v>
      </c>
      <c r="C18" s="42" t="s">
        <v>234</v>
      </c>
      <c r="D18" s="42" t="s">
        <v>235</v>
      </c>
      <c r="E18" s="6" t="s">
        <v>5</v>
      </c>
      <c r="F18" s="6" t="s">
        <v>7</v>
      </c>
      <c r="G18" s="6" t="s">
        <v>8</v>
      </c>
      <c r="H18" s="6" t="s">
        <v>6</v>
      </c>
      <c r="J18" s="42" t="s">
        <v>236</v>
      </c>
      <c r="K18" s="42" t="s">
        <v>235</v>
      </c>
      <c r="L18" s="6" t="s">
        <v>5</v>
      </c>
      <c r="AA18" s="36" t="s">
        <v>28</v>
      </c>
      <c r="AB18" s="37">
        <v>17</v>
      </c>
      <c r="AC18" s="39"/>
      <c r="AD18" s="39"/>
    </row>
    <row r="19" spans="1:30" ht="12.75">
      <c r="A19">
        <f aca="true" t="shared" si="0" ref="A19:A59">IF(B19&lt;start,0,$B$19-B19)</f>
        <v>0</v>
      </c>
      <c r="B19">
        <f>current</f>
        <v>2005</v>
      </c>
      <c r="C19" s="47">
        <f ca="1">IF(ISNUMBER(D3),D3,OFFSET(Data!$B$4,VLOOKUP($D$1,country,2)-1,(VLOOKUP($D$2,agent,2)-1)*3+1))</f>
        <v>133.61483181300522</v>
      </c>
      <c r="D19" s="3">
        <f>C19</f>
        <v>133.61483181300522</v>
      </c>
      <c r="E19" s="3">
        <f aca="true" t="shared" si="1" ref="E19:E59">D19*ef_y1</f>
        <v>13.361483181300523</v>
      </c>
      <c r="F19" s="3">
        <f aca="true" t="shared" si="2" ref="F19:F59">SUM(D19:D38)*ef_other</f>
        <v>42.08867213676742</v>
      </c>
      <c r="G19" s="3">
        <f>D19-E19-F19+G20</f>
        <v>631.3300824667544</v>
      </c>
      <c r="H19" s="3">
        <f>F19+E19</f>
        <v>55.45015531806794</v>
      </c>
      <c r="J19" s="35">
        <f ca="1">IF(ISNUMBER(D4),D4,OFFSET(Data!$B$4,VLOOKUP($D$1,country,2)-1,(VLOOKUP($D$2,agent,2)-1)*3))</f>
        <v>0.8289392723546154</v>
      </c>
      <c r="K19" s="3">
        <f>J19</f>
        <v>0.8289392723546154</v>
      </c>
      <c r="L19" s="3">
        <f>K19</f>
        <v>0.8289392723546154</v>
      </c>
      <c r="AA19" s="36" t="s">
        <v>54</v>
      </c>
      <c r="AB19" s="37">
        <v>18</v>
      </c>
      <c r="AC19" s="37"/>
      <c r="AD19" s="37"/>
    </row>
    <row r="20" spans="1:30" ht="12.75">
      <c r="A20">
        <f t="shared" si="0"/>
        <v>1</v>
      </c>
      <c r="B20">
        <f aca="true" t="shared" si="3" ref="B20:B59">IF(B19-1&lt;start,0,B19-1)</f>
        <v>2004</v>
      </c>
      <c r="C20" s="3"/>
      <c r="D20" s="3">
        <f aca="true" t="shared" si="4" ref="D20:D59">IF((B20&lt;start),0,IF(ISNUMBER(C20),C20,IF(B20=0,0,(D19+D21)/2)))</f>
        <v>123.33676790992182</v>
      </c>
      <c r="E20" s="3">
        <f t="shared" si="1"/>
        <v>12.333676790992183</v>
      </c>
      <c r="F20" s="3">
        <f t="shared" si="2"/>
        <v>36.07600470495656</v>
      </c>
      <c r="G20" s="3">
        <f aca="true" t="shared" si="5" ref="G20:G46">D20-E20-F20+G21</f>
        <v>553.1654058420402</v>
      </c>
      <c r="H20" s="3">
        <f aca="true" t="shared" si="6" ref="H20:H46">F20+E20</f>
        <v>48.409681495948746</v>
      </c>
      <c r="J20" s="3"/>
      <c r="K20" s="3">
        <f aca="true" t="shared" si="7" ref="K20:K59">IF((B20&lt;start),0,IF(ISNUMBER(J20),J20,IF(B20=0,0,(K19+K21)/2)))</f>
        <v>0.7648470483657208</v>
      </c>
      <c r="L20" s="3">
        <f aca="true" t="shared" si="8" ref="L20:L59">K20</f>
        <v>0.7648470483657208</v>
      </c>
      <c r="AA20" s="36" t="s">
        <v>55</v>
      </c>
      <c r="AB20" s="37">
        <v>19</v>
      </c>
      <c r="AC20" s="37"/>
      <c r="AD20" s="37"/>
    </row>
    <row r="21" spans="1:30" ht="12.75">
      <c r="A21">
        <f t="shared" si="0"/>
        <v>2</v>
      </c>
      <c r="B21">
        <f t="shared" si="3"/>
        <v>2003</v>
      </c>
      <c r="C21" s="3"/>
      <c r="D21" s="3">
        <f t="shared" si="4"/>
        <v>113.05870399738482</v>
      </c>
      <c r="E21" s="3">
        <f t="shared" si="1"/>
        <v>11.305870399738483</v>
      </c>
      <c r="F21" s="3">
        <f t="shared" si="2"/>
        <v>30.52585014858467</v>
      </c>
      <c r="G21" s="3">
        <f t="shared" si="5"/>
        <v>478.2383193033652</v>
      </c>
      <c r="H21" s="3">
        <f t="shared" si="6"/>
        <v>41.831720548323155</v>
      </c>
      <c r="J21" s="3"/>
      <c r="K21" s="3">
        <f t="shared" si="7"/>
        <v>0.7007923563905748</v>
      </c>
      <c r="L21" s="3">
        <f t="shared" si="8"/>
        <v>0.7007923563905748</v>
      </c>
      <c r="AA21" s="36" t="s">
        <v>56</v>
      </c>
      <c r="AB21" s="37">
        <v>20</v>
      </c>
      <c r="AC21" s="37"/>
      <c r="AD21" s="37"/>
    </row>
    <row r="22" spans="1:30" ht="12.75">
      <c r="A22">
        <f t="shared" si="0"/>
        <v>3</v>
      </c>
      <c r="B22">
        <f t="shared" si="3"/>
        <v>2002</v>
      </c>
      <c r="C22" s="3"/>
      <c r="D22" s="3">
        <f t="shared" si="4"/>
        <v>102.7806400717503</v>
      </c>
      <c r="E22" s="3">
        <f t="shared" si="1"/>
        <v>10.27806400717503</v>
      </c>
      <c r="F22" s="3">
        <f t="shared" si="2"/>
        <v>25.43820846811296</v>
      </c>
      <c r="G22" s="3">
        <f t="shared" si="5"/>
        <v>407.01133573838973</v>
      </c>
      <c r="H22" s="3">
        <f t="shared" si="6"/>
        <v>35.716272475287994</v>
      </c>
      <c r="J22" s="3"/>
      <c r="K22" s="3">
        <f t="shared" si="7"/>
        <v>0.6367896633653467</v>
      </c>
      <c r="L22" s="3">
        <f t="shared" si="8"/>
        <v>0.6367896633653467</v>
      </c>
      <c r="AA22" s="36" t="s">
        <v>57</v>
      </c>
      <c r="AB22" s="37">
        <v>21</v>
      </c>
      <c r="AC22" s="37"/>
      <c r="AD22" s="37"/>
    </row>
    <row r="23" spans="1:30" ht="12.75">
      <c r="A23">
        <f t="shared" si="0"/>
        <v>4</v>
      </c>
      <c r="B23">
        <f t="shared" si="3"/>
        <v>2001</v>
      </c>
      <c r="C23" s="3"/>
      <c r="D23" s="3">
        <f t="shared" si="4"/>
        <v>92.50257613033313</v>
      </c>
      <c r="E23" s="3">
        <f t="shared" si="1"/>
        <v>9.250257613033313</v>
      </c>
      <c r="F23" s="3">
        <f t="shared" si="2"/>
        <v>20.813079664173983</v>
      </c>
      <c r="G23" s="3">
        <f t="shared" si="5"/>
        <v>339.94696803782494</v>
      </c>
      <c r="H23" s="3">
        <f t="shared" si="6"/>
        <v>30.063337277207296</v>
      </c>
      <c r="J23" s="3"/>
      <c r="K23" s="3">
        <f t="shared" si="7"/>
        <v>0.5728496295901692</v>
      </c>
      <c r="L23" s="3">
        <f t="shared" si="8"/>
        <v>0.5728496295901692</v>
      </c>
      <c r="AA23" s="36" t="s">
        <v>58</v>
      </c>
      <c r="AB23" s="37">
        <v>22</v>
      </c>
      <c r="AC23" s="37"/>
      <c r="AD23" s="37"/>
    </row>
    <row r="24" spans="1:30" ht="12.75">
      <c r="A24">
        <f t="shared" si="0"/>
        <v>5</v>
      </c>
      <c r="B24">
        <f t="shared" si="3"/>
        <v>2000</v>
      </c>
      <c r="C24" s="3"/>
      <c r="D24" s="3">
        <f t="shared" si="4"/>
        <v>82.22451217150586</v>
      </c>
      <c r="E24" s="3">
        <f t="shared" si="1"/>
        <v>8.222451217150587</v>
      </c>
      <c r="F24" s="3">
        <f t="shared" si="2"/>
        <v>16.65046373752554</v>
      </c>
      <c r="G24" s="3">
        <f t="shared" si="5"/>
        <v>277.50772909460613</v>
      </c>
      <c r="H24" s="3">
        <f t="shared" si="6"/>
        <v>24.872914954676126</v>
      </c>
      <c r="J24" s="3"/>
      <c r="K24" s="3">
        <f t="shared" si="7"/>
        <v>0.5089787162071661</v>
      </c>
      <c r="L24" s="3">
        <f t="shared" si="8"/>
        <v>0.5089787162071661</v>
      </c>
      <c r="AA24" s="36" t="s">
        <v>59</v>
      </c>
      <c r="AB24" s="37">
        <v>23</v>
      </c>
      <c r="AC24" s="37"/>
      <c r="AD24" s="37"/>
    </row>
    <row r="25" spans="1:30" ht="12.75">
      <c r="A25">
        <f t="shared" si="0"/>
        <v>6</v>
      </c>
      <c r="B25">
        <f t="shared" si="3"/>
        <v>1999</v>
      </c>
      <c r="C25" s="3"/>
      <c r="D25" s="3">
        <f t="shared" si="4"/>
        <v>71.94644819473139</v>
      </c>
      <c r="E25" s="3">
        <f t="shared" si="1"/>
        <v>7.194644819473139</v>
      </c>
      <c r="F25" s="3">
        <f t="shared" si="2"/>
        <v>12.950360689000151</v>
      </c>
      <c r="G25" s="3">
        <f t="shared" si="5"/>
        <v>220.15613180298567</v>
      </c>
      <c r="H25" s="3">
        <f t="shared" si="6"/>
        <v>20.14500550847329</v>
      </c>
      <c r="J25" s="3"/>
      <c r="K25" s="3">
        <f t="shared" si="7"/>
        <v>0.4451790556532642</v>
      </c>
      <c r="L25" s="3">
        <f t="shared" si="8"/>
        <v>0.4451790556532642</v>
      </c>
      <c r="AA25" s="36" t="s">
        <v>60</v>
      </c>
      <c r="AB25" s="37">
        <v>24</v>
      </c>
      <c r="AC25" s="37"/>
      <c r="AD25" s="37"/>
    </row>
    <row r="26" spans="1:30" ht="12.75">
      <c r="A26">
        <f t="shared" si="0"/>
        <v>7</v>
      </c>
      <c r="B26">
        <f t="shared" si="3"/>
        <v>1998</v>
      </c>
      <c r="C26" s="3"/>
      <c r="D26" s="3">
        <f t="shared" si="4"/>
        <v>61.66838420053121</v>
      </c>
      <c r="E26" s="3">
        <f t="shared" si="1"/>
        <v>6.166838420053121</v>
      </c>
      <c r="F26" s="3">
        <f t="shared" si="2"/>
        <v>9.71277051945308</v>
      </c>
      <c r="G26" s="3">
        <f t="shared" si="5"/>
        <v>168.35468905760334</v>
      </c>
      <c r="H26" s="3">
        <f t="shared" si="6"/>
        <v>15.879608939506202</v>
      </c>
      <c r="J26" s="3"/>
      <c r="K26" s="69">
        <f t="shared" si="7"/>
        <v>0.38144857744584876</v>
      </c>
      <c r="L26" s="3">
        <f t="shared" si="8"/>
        <v>0.38144857744584876</v>
      </c>
      <c r="AA26" s="36" t="s">
        <v>61</v>
      </c>
      <c r="AB26" s="37">
        <v>25</v>
      </c>
      <c r="AC26" s="37"/>
      <c r="AD26" s="37"/>
    </row>
    <row r="27" spans="1:30" ht="12.75">
      <c r="A27">
        <f t="shared" si="0"/>
        <v>8</v>
      </c>
      <c r="B27">
        <f t="shared" si="3"/>
        <v>1997</v>
      </c>
      <c r="C27" s="3"/>
      <c r="D27" s="3">
        <f t="shared" si="4"/>
        <v>51.39032019039498</v>
      </c>
      <c r="E27" s="3">
        <f t="shared" si="1"/>
        <v>5.139032019039498</v>
      </c>
      <c r="F27" s="3">
        <f t="shared" si="2"/>
        <v>6.937693229712054</v>
      </c>
      <c r="G27" s="3">
        <f t="shared" si="5"/>
        <v>122.56591375258714</v>
      </c>
      <c r="H27" s="3">
        <f t="shared" si="6"/>
        <v>12.076725248751552</v>
      </c>
      <c r="J27" s="3"/>
      <c r="K27" s="69">
        <f t="shared" si="7"/>
        <v>0.31778136747365815</v>
      </c>
      <c r="L27" s="3">
        <f t="shared" si="8"/>
        <v>0.31778136747365815</v>
      </c>
      <c r="AA27" s="36" t="s">
        <v>62</v>
      </c>
      <c r="AB27" s="37">
        <v>26</v>
      </c>
      <c r="AC27" s="37"/>
      <c r="AD27" s="37"/>
    </row>
    <row r="28" spans="1:30" ht="12.75">
      <c r="A28">
        <f t="shared" si="0"/>
        <v>9</v>
      </c>
      <c r="B28">
        <f t="shared" si="3"/>
        <v>1996</v>
      </c>
      <c r="C28" s="3"/>
      <c r="D28" s="3">
        <f t="shared" si="4"/>
        <v>41.112256166639725</v>
      </c>
      <c r="E28" s="3">
        <f t="shared" si="1"/>
        <v>4.1112256166639725</v>
      </c>
      <c r="F28" s="3">
        <f t="shared" si="2"/>
        <v>4.625128820531423</v>
      </c>
      <c r="G28" s="3">
        <f t="shared" si="5"/>
        <v>83.25231878073527</v>
      </c>
      <c r="H28" s="3">
        <f t="shared" si="6"/>
        <v>8.736354437195395</v>
      </c>
      <c r="J28" s="3"/>
      <c r="K28" s="69">
        <f t="shared" si="7"/>
        <v>0.2541682268422274</v>
      </c>
      <c r="L28" s="3">
        <f t="shared" si="8"/>
        <v>0.2541682268422274</v>
      </c>
      <c r="AA28" s="36" t="s">
        <v>63</v>
      </c>
      <c r="AB28" s="37">
        <v>27</v>
      </c>
      <c r="AC28" s="37"/>
      <c r="AD28" s="37"/>
    </row>
    <row r="29" spans="1:30" ht="12.75">
      <c r="A29">
        <f t="shared" si="0"/>
        <v>10</v>
      </c>
      <c r="B29">
        <f t="shared" si="3"/>
        <v>1995</v>
      </c>
      <c r="C29" s="3"/>
      <c r="D29" s="3">
        <f t="shared" si="4"/>
        <v>30.834192132229752</v>
      </c>
      <c r="E29" s="3">
        <f t="shared" si="1"/>
        <v>3.0834192132229754</v>
      </c>
      <c r="F29" s="69">
        <f t="shared" si="2"/>
        <v>2.7750772925531737</v>
      </c>
      <c r="G29" s="3">
        <f t="shared" si="5"/>
        <v>50.87641703282114</v>
      </c>
      <c r="H29" s="3">
        <f t="shared" si="6"/>
        <v>5.858496505776149</v>
      </c>
      <c r="J29" s="3"/>
      <c r="K29" s="69">
        <f t="shared" si="7"/>
        <v>0.19059738683882857</v>
      </c>
      <c r="L29" s="3">
        <f t="shared" si="8"/>
        <v>0.19059738683882857</v>
      </c>
      <c r="AA29" s="36" t="s">
        <v>64</v>
      </c>
      <c r="AB29" s="37">
        <v>28</v>
      </c>
      <c r="AC29" s="37"/>
      <c r="AD29" s="37"/>
    </row>
    <row r="30" spans="1:30" ht="12.75">
      <c r="A30">
        <f t="shared" si="0"/>
        <v>11</v>
      </c>
      <c r="B30">
        <f t="shared" si="3"/>
        <v>1994</v>
      </c>
      <c r="C30" s="3"/>
      <c r="D30" s="3">
        <f t="shared" si="4"/>
        <v>20.55612809056982</v>
      </c>
      <c r="E30" s="3">
        <f t="shared" si="1"/>
        <v>2.0556128090569823</v>
      </c>
      <c r="F30" s="69">
        <f t="shared" si="2"/>
        <v>1.3875386462765869</v>
      </c>
      <c r="G30" s="3">
        <f t="shared" si="5"/>
        <v>25.900721397054213</v>
      </c>
      <c r="H30" s="3">
        <f t="shared" si="6"/>
        <v>3.4431514553335694</v>
      </c>
      <c r="J30" s="3"/>
      <c r="K30" s="69">
        <f t="shared" si="7"/>
        <v>0.12705533012827172</v>
      </c>
      <c r="L30" s="3">
        <f t="shared" si="8"/>
        <v>0.12705533012827172</v>
      </c>
      <c r="AA30" s="36" t="s">
        <v>65</v>
      </c>
      <c r="AB30" s="37">
        <v>29</v>
      </c>
      <c r="AC30" s="37"/>
      <c r="AD30" s="37"/>
    </row>
    <row r="31" spans="1:30" ht="12.75">
      <c r="A31">
        <f t="shared" si="0"/>
        <v>12</v>
      </c>
      <c r="B31">
        <f t="shared" si="3"/>
        <v>1993</v>
      </c>
      <c r="C31" s="3"/>
      <c r="D31" s="3">
        <f t="shared" si="4"/>
        <v>10.27806404528491</v>
      </c>
      <c r="E31" s="3">
        <f t="shared" si="1"/>
        <v>1.0278064045284911</v>
      </c>
      <c r="F31" s="69">
        <f t="shared" si="2"/>
        <v>0.462512882037821</v>
      </c>
      <c r="G31" s="3">
        <f t="shared" si="5"/>
        <v>8.787744758718599</v>
      </c>
      <c r="H31" s="3">
        <f t="shared" si="6"/>
        <v>1.4903192865663122</v>
      </c>
      <c r="J31" s="3"/>
      <c r="K31" s="69">
        <f t="shared" si="7"/>
        <v>0.06352766506413586</v>
      </c>
      <c r="L31" s="3">
        <f t="shared" si="8"/>
        <v>0.06352766506413586</v>
      </c>
      <c r="AA31" s="36" t="s">
        <v>66</v>
      </c>
      <c r="AB31" s="37">
        <v>30</v>
      </c>
      <c r="AC31" s="37"/>
      <c r="AD31" s="37"/>
    </row>
    <row r="32" spans="1:30" ht="12.75">
      <c r="A32">
        <f t="shared" si="0"/>
        <v>0</v>
      </c>
      <c r="B32">
        <f t="shared" si="3"/>
        <v>0</v>
      </c>
      <c r="C32" s="3"/>
      <c r="D32" s="3">
        <f t="shared" si="4"/>
        <v>0</v>
      </c>
      <c r="E32" s="3">
        <f t="shared" si="1"/>
        <v>0</v>
      </c>
      <c r="F32" s="48">
        <f t="shared" si="2"/>
        <v>0</v>
      </c>
      <c r="G32" s="3">
        <f t="shared" si="5"/>
        <v>0</v>
      </c>
      <c r="H32" s="3">
        <f t="shared" si="6"/>
        <v>0</v>
      </c>
      <c r="J32" s="3"/>
      <c r="K32" s="48">
        <f t="shared" si="7"/>
        <v>0</v>
      </c>
      <c r="L32" s="3">
        <f t="shared" si="8"/>
        <v>0</v>
      </c>
      <c r="AA32" s="36" t="s">
        <v>67</v>
      </c>
      <c r="AB32" s="37">
        <v>31</v>
      </c>
      <c r="AC32" s="37"/>
      <c r="AD32" s="37"/>
    </row>
    <row r="33" spans="1:30" ht="12.75">
      <c r="A33">
        <f t="shared" si="0"/>
        <v>0</v>
      </c>
      <c r="B33">
        <f t="shared" si="3"/>
        <v>0</v>
      </c>
      <c r="C33" s="3"/>
      <c r="D33" s="3">
        <f t="shared" si="4"/>
        <v>0</v>
      </c>
      <c r="E33" s="3">
        <f t="shared" si="1"/>
        <v>0</v>
      </c>
      <c r="F33" s="48">
        <f t="shared" si="2"/>
        <v>0</v>
      </c>
      <c r="G33" s="3">
        <f t="shared" si="5"/>
        <v>0</v>
      </c>
      <c r="H33" s="3">
        <f t="shared" si="6"/>
        <v>0</v>
      </c>
      <c r="J33" s="3"/>
      <c r="K33" s="48">
        <f t="shared" si="7"/>
        <v>0</v>
      </c>
      <c r="L33" s="3">
        <f t="shared" si="8"/>
        <v>0</v>
      </c>
      <c r="AA33" s="36" t="s">
        <v>68</v>
      </c>
      <c r="AB33" s="37">
        <v>32</v>
      </c>
      <c r="AC33" s="37"/>
      <c r="AD33" s="37"/>
    </row>
    <row r="34" spans="1:30" ht="12.75">
      <c r="A34">
        <f t="shared" si="0"/>
        <v>0</v>
      </c>
      <c r="B34">
        <f t="shared" si="3"/>
        <v>0</v>
      </c>
      <c r="C34" s="3"/>
      <c r="D34" s="3">
        <f t="shared" si="4"/>
        <v>0</v>
      </c>
      <c r="E34" s="3">
        <f t="shared" si="1"/>
        <v>0</v>
      </c>
      <c r="F34" s="48">
        <f t="shared" si="2"/>
        <v>0</v>
      </c>
      <c r="G34" s="3">
        <f t="shared" si="5"/>
        <v>0</v>
      </c>
      <c r="H34" s="3">
        <f t="shared" si="6"/>
        <v>0</v>
      </c>
      <c r="J34" s="3"/>
      <c r="K34" s="48">
        <f t="shared" si="7"/>
        <v>0</v>
      </c>
      <c r="L34" s="3">
        <f t="shared" si="8"/>
        <v>0</v>
      </c>
      <c r="AA34" s="36" t="s">
        <v>69</v>
      </c>
      <c r="AB34" s="37">
        <v>33</v>
      </c>
      <c r="AC34" s="37"/>
      <c r="AD34" s="37"/>
    </row>
    <row r="35" spans="1:30" ht="12.75">
      <c r="A35">
        <f t="shared" si="0"/>
        <v>0</v>
      </c>
      <c r="B35">
        <f t="shared" si="3"/>
        <v>0</v>
      </c>
      <c r="C35" s="3"/>
      <c r="D35" s="3">
        <f t="shared" si="4"/>
        <v>0</v>
      </c>
      <c r="E35" s="3">
        <f t="shared" si="1"/>
        <v>0</v>
      </c>
      <c r="F35" s="48">
        <f t="shared" si="2"/>
        <v>0</v>
      </c>
      <c r="G35" s="3">
        <f t="shared" si="5"/>
        <v>0</v>
      </c>
      <c r="H35" s="3">
        <f t="shared" si="6"/>
        <v>0</v>
      </c>
      <c r="J35" s="3"/>
      <c r="K35" s="48">
        <f t="shared" si="7"/>
        <v>0</v>
      </c>
      <c r="L35" s="3">
        <f t="shared" si="8"/>
        <v>0</v>
      </c>
      <c r="AA35" s="36" t="s">
        <v>70</v>
      </c>
      <c r="AB35" s="37">
        <v>34</v>
      </c>
      <c r="AC35" s="37"/>
      <c r="AD35" s="37"/>
    </row>
    <row r="36" spans="1:30" ht="12.75">
      <c r="A36">
        <f t="shared" si="0"/>
        <v>0</v>
      </c>
      <c r="B36">
        <f t="shared" si="3"/>
        <v>0</v>
      </c>
      <c r="C36" s="3"/>
      <c r="D36" s="3">
        <f t="shared" si="4"/>
        <v>0</v>
      </c>
      <c r="E36" s="3">
        <f t="shared" si="1"/>
        <v>0</v>
      </c>
      <c r="F36" s="48">
        <f t="shared" si="2"/>
        <v>0</v>
      </c>
      <c r="G36" s="3">
        <f t="shared" si="5"/>
        <v>0</v>
      </c>
      <c r="H36" s="3">
        <f t="shared" si="6"/>
        <v>0</v>
      </c>
      <c r="J36" s="3"/>
      <c r="K36" s="48">
        <f t="shared" si="7"/>
        <v>0</v>
      </c>
      <c r="L36" s="3">
        <f t="shared" si="8"/>
        <v>0</v>
      </c>
      <c r="AA36" s="36" t="s">
        <v>71</v>
      </c>
      <c r="AB36" s="37">
        <v>35</v>
      </c>
      <c r="AC36" s="37"/>
      <c r="AD36" s="37"/>
    </row>
    <row r="37" spans="1:30" ht="12.75">
      <c r="A37">
        <f t="shared" si="0"/>
        <v>0</v>
      </c>
      <c r="B37">
        <f t="shared" si="3"/>
        <v>0</v>
      </c>
      <c r="C37" s="3"/>
      <c r="D37" s="3">
        <f t="shared" si="4"/>
        <v>0</v>
      </c>
      <c r="E37" s="3">
        <f t="shared" si="1"/>
        <v>0</v>
      </c>
      <c r="F37" s="48">
        <f t="shared" si="2"/>
        <v>0</v>
      </c>
      <c r="G37" s="3">
        <f t="shared" si="5"/>
        <v>0</v>
      </c>
      <c r="H37" s="3">
        <f t="shared" si="6"/>
        <v>0</v>
      </c>
      <c r="J37" s="3"/>
      <c r="K37" s="48">
        <f t="shared" si="7"/>
        <v>0</v>
      </c>
      <c r="L37" s="3">
        <f t="shared" si="8"/>
        <v>0</v>
      </c>
      <c r="AA37" s="36" t="s">
        <v>230</v>
      </c>
      <c r="AB37" s="37">
        <v>36</v>
      </c>
      <c r="AC37" s="37"/>
      <c r="AD37" s="37"/>
    </row>
    <row r="38" spans="1:30" ht="12.75">
      <c r="A38">
        <f t="shared" si="0"/>
        <v>0</v>
      </c>
      <c r="B38">
        <f t="shared" si="3"/>
        <v>0</v>
      </c>
      <c r="C38" s="3"/>
      <c r="D38" s="3">
        <f t="shared" si="4"/>
        <v>0</v>
      </c>
      <c r="E38" s="3">
        <f t="shared" si="1"/>
        <v>0</v>
      </c>
      <c r="F38" s="48">
        <f t="shared" si="2"/>
        <v>0</v>
      </c>
      <c r="G38" s="3">
        <f t="shared" si="5"/>
        <v>0</v>
      </c>
      <c r="H38" s="3">
        <f t="shared" si="6"/>
        <v>0</v>
      </c>
      <c r="J38" s="3"/>
      <c r="K38" s="48">
        <f t="shared" si="7"/>
        <v>0</v>
      </c>
      <c r="L38" s="3">
        <f t="shared" si="8"/>
        <v>0</v>
      </c>
      <c r="AA38" s="36" t="s">
        <v>72</v>
      </c>
      <c r="AB38" s="37">
        <v>37</v>
      </c>
      <c r="AC38" s="37"/>
      <c r="AD38" s="37"/>
    </row>
    <row r="39" spans="1:30" ht="12.75">
      <c r="A39">
        <f t="shared" si="0"/>
        <v>0</v>
      </c>
      <c r="B39">
        <f t="shared" si="3"/>
        <v>0</v>
      </c>
      <c r="C39" s="3"/>
      <c r="D39" s="3">
        <f t="shared" si="4"/>
        <v>0</v>
      </c>
      <c r="E39" s="3">
        <f t="shared" si="1"/>
        <v>0</v>
      </c>
      <c r="F39" s="48">
        <f t="shared" si="2"/>
        <v>0</v>
      </c>
      <c r="G39" s="3">
        <f t="shared" si="5"/>
        <v>0</v>
      </c>
      <c r="H39" s="3">
        <f t="shared" si="6"/>
        <v>0</v>
      </c>
      <c r="J39" s="3"/>
      <c r="K39" s="48">
        <f t="shared" si="7"/>
        <v>0</v>
      </c>
      <c r="L39" s="3">
        <f t="shared" si="8"/>
        <v>0</v>
      </c>
      <c r="AA39" s="36" t="s">
        <v>73</v>
      </c>
      <c r="AB39" s="37">
        <v>38</v>
      </c>
      <c r="AC39" s="37"/>
      <c r="AD39" s="37"/>
    </row>
    <row r="40" spans="1:30" ht="12.75">
      <c r="A40">
        <f t="shared" si="0"/>
        <v>0</v>
      </c>
      <c r="B40">
        <f t="shared" si="3"/>
        <v>0</v>
      </c>
      <c r="C40" s="3"/>
      <c r="D40" s="3">
        <f t="shared" si="4"/>
        <v>0</v>
      </c>
      <c r="E40" s="3">
        <f t="shared" si="1"/>
        <v>0</v>
      </c>
      <c r="F40" s="48">
        <f t="shared" si="2"/>
        <v>0</v>
      </c>
      <c r="G40" s="3">
        <f t="shared" si="5"/>
        <v>0</v>
      </c>
      <c r="H40" s="3">
        <f t="shared" si="6"/>
        <v>0</v>
      </c>
      <c r="J40" s="3"/>
      <c r="K40" s="48">
        <f t="shared" si="7"/>
        <v>0</v>
      </c>
      <c r="L40" s="3">
        <f t="shared" si="8"/>
        <v>0</v>
      </c>
      <c r="AA40" s="36" t="s">
        <v>74</v>
      </c>
      <c r="AB40" s="37">
        <v>39</v>
      </c>
      <c r="AC40" s="37"/>
      <c r="AD40" s="37"/>
    </row>
    <row r="41" spans="1:30" ht="12.75">
      <c r="A41">
        <f t="shared" si="0"/>
        <v>0</v>
      </c>
      <c r="B41">
        <f t="shared" si="3"/>
        <v>0</v>
      </c>
      <c r="C41" s="3"/>
      <c r="D41" s="3">
        <f t="shared" si="4"/>
        <v>0</v>
      </c>
      <c r="E41" s="3">
        <f t="shared" si="1"/>
        <v>0</v>
      </c>
      <c r="F41" s="48">
        <f t="shared" si="2"/>
        <v>0</v>
      </c>
      <c r="G41" s="3">
        <f t="shared" si="5"/>
        <v>0</v>
      </c>
      <c r="H41" s="3">
        <f t="shared" si="6"/>
        <v>0</v>
      </c>
      <c r="J41" s="3"/>
      <c r="K41" s="48">
        <f t="shared" si="7"/>
        <v>0</v>
      </c>
      <c r="L41" s="3">
        <f t="shared" si="8"/>
        <v>0</v>
      </c>
      <c r="AA41" s="36" t="s">
        <v>75</v>
      </c>
      <c r="AB41" s="37">
        <v>40</v>
      </c>
      <c r="AC41" s="37"/>
      <c r="AD41" s="37"/>
    </row>
    <row r="42" spans="1:30" ht="12.75">
      <c r="A42">
        <f t="shared" si="0"/>
        <v>0</v>
      </c>
      <c r="B42">
        <f t="shared" si="3"/>
        <v>0</v>
      </c>
      <c r="C42" s="3"/>
      <c r="D42" s="3">
        <f t="shared" si="4"/>
        <v>0</v>
      </c>
      <c r="E42" s="3">
        <f t="shared" si="1"/>
        <v>0</v>
      </c>
      <c r="F42" s="48">
        <f t="shared" si="2"/>
        <v>0</v>
      </c>
      <c r="G42" s="3">
        <f t="shared" si="5"/>
        <v>0</v>
      </c>
      <c r="H42" s="3">
        <f t="shared" si="6"/>
        <v>0</v>
      </c>
      <c r="J42" s="3"/>
      <c r="K42" s="48">
        <f t="shared" si="7"/>
        <v>0</v>
      </c>
      <c r="L42" s="3">
        <f t="shared" si="8"/>
        <v>0</v>
      </c>
      <c r="AA42" s="36" t="s">
        <v>76</v>
      </c>
      <c r="AB42" s="37">
        <v>41</v>
      </c>
      <c r="AC42" s="37"/>
      <c r="AD42" s="37"/>
    </row>
    <row r="43" spans="1:30" ht="12.75">
      <c r="A43">
        <f t="shared" si="0"/>
        <v>0</v>
      </c>
      <c r="B43">
        <f t="shared" si="3"/>
        <v>0</v>
      </c>
      <c r="C43" s="3"/>
      <c r="D43" s="3">
        <f t="shared" si="4"/>
        <v>0</v>
      </c>
      <c r="E43" s="3">
        <f t="shared" si="1"/>
        <v>0</v>
      </c>
      <c r="F43" s="48">
        <f t="shared" si="2"/>
        <v>0</v>
      </c>
      <c r="G43" s="3">
        <f t="shared" si="5"/>
        <v>0</v>
      </c>
      <c r="H43" s="3">
        <f t="shared" si="6"/>
        <v>0</v>
      </c>
      <c r="J43" s="3"/>
      <c r="K43" s="48">
        <f t="shared" si="7"/>
        <v>0</v>
      </c>
      <c r="L43" s="3">
        <f t="shared" si="8"/>
        <v>0</v>
      </c>
      <c r="AA43" s="36" t="s">
        <v>77</v>
      </c>
      <c r="AB43" s="37">
        <v>42</v>
      </c>
      <c r="AC43" s="37"/>
      <c r="AD43" s="37"/>
    </row>
    <row r="44" spans="1:30" ht="12.75">
      <c r="A44">
        <f t="shared" si="0"/>
        <v>0</v>
      </c>
      <c r="B44">
        <f t="shared" si="3"/>
        <v>0</v>
      </c>
      <c r="C44" s="3"/>
      <c r="D44" s="3">
        <f t="shared" si="4"/>
        <v>0</v>
      </c>
      <c r="E44" s="3">
        <f t="shared" si="1"/>
        <v>0</v>
      </c>
      <c r="F44" s="48">
        <f t="shared" si="2"/>
        <v>0</v>
      </c>
      <c r="G44" s="3">
        <f t="shared" si="5"/>
        <v>0</v>
      </c>
      <c r="H44" s="3">
        <f t="shared" si="6"/>
        <v>0</v>
      </c>
      <c r="J44" s="3"/>
      <c r="K44" s="48">
        <f t="shared" si="7"/>
        <v>0</v>
      </c>
      <c r="L44" s="3">
        <f t="shared" si="8"/>
        <v>0</v>
      </c>
      <c r="AA44" s="36" t="s">
        <v>78</v>
      </c>
      <c r="AB44" s="37">
        <v>43</v>
      </c>
      <c r="AC44" s="37"/>
      <c r="AD44" s="37"/>
    </row>
    <row r="45" spans="1:30" ht="12.75">
      <c r="A45">
        <f t="shared" si="0"/>
        <v>0</v>
      </c>
      <c r="B45">
        <f t="shared" si="3"/>
        <v>0</v>
      </c>
      <c r="C45" s="3"/>
      <c r="D45" s="3">
        <f t="shared" si="4"/>
        <v>0</v>
      </c>
      <c r="E45" s="3">
        <f t="shared" si="1"/>
        <v>0</v>
      </c>
      <c r="F45" s="48">
        <f t="shared" si="2"/>
        <v>0</v>
      </c>
      <c r="G45" s="3">
        <f t="shared" si="5"/>
        <v>0</v>
      </c>
      <c r="H45" s="3">
        <f t="shared" si="6"/>
        <v>0</v>
      </c>
      <c r="J45" s="3"/>
      <c r="K45" s="48">
        <f t="shared" si="7"/>
        <v>0</v>
      </c>
      <c r="L45" s="3">
        <f t="shared" si="8"/>
        <v>0</v>
      </c>
      <c r="AA45" s="36" t="s">
        <v>79</v>
      </c>
      <c r="AB45" s="37">
        <v>44</v>
      </c>
      <c r="AC45" s="37"/>
      <c r="AD45" s="37"/>
    </row>
    <row r="46" spans="1:30" ht="12.75">
      <c r="A46">
        <f t="shared" si="0"/>
        <v>0</v>
      </c>
      <c r="B46">
        <f t="shared" si="3"/>
        <v>0</v>
      </c>
      <c r="C46" s="3"/>
      <c r="D46" s="3">
        <f t="shared" si="4"/>
        <v>0</v>
      </c>
      <c r="E46" s="3">
        <f t="shared" si="1"/>
        <v>0</v>
      </c>
      <c r="F46" s="48">
        <f t="shared" si="2"/>
        <v>0</v>
      </c>
      <c r="G46" s="3">
        <f t="shared" si="5"/>
        <v>0</v>
      </c>
      <c r="H46" s="3">
        <f t="shared" si="6"/>
        <v>0</v>
      </c>
      <c r="J46" s="3"/>
      <c r="K46" s="48">
        <f t="shared" si="7"/>
        <v>0</v>
      </c>
      <c r="L46" s="3">
        <f t="shared" si="8"/>
        <v>0</v>
      </c>
      <c r="AA46" s="36" t="s">
        <v>80</v>
      </c>
      <c r="AB46" s="37">
        <v>45</v>
      </c>
      <c r="AC46" s="37"/>
      <c r="AD46" s="37"/>
    </row>
    <row r="47" spans="1:30" ht="12.75">
      <c r="A47">
        <f t="shared" si="0"/>
        <v>0</v>
      </c>
      <c r="B47">
        <f t="shared" si="3"/>
        <v>0</v>
      </c>
      <c r="C47" s="3"/>
      <c r="D47" s="3">
        <f t="shared" si="4"/>
        <v>0</v>
      </c>
      <c r="E47" s="3">
        <f t="shared" si="1"/>
        <v>0</v>
      </c>
      <c r="F47" s="48">
        <f t="shared" si="2"/>
        <v>0</v>
      </c>
      <c r="G47" s="3">
        <f aca="true" t="shared" si="9" ref="G47:G59">D47-E47-F47+G48</f>
        <v>0</v>
      </c>
      <c r="H47" s="3">
        <f aca="true" t="shared" si="10" ref="H47:H59">F47+E47</f>
        <v>0</v>
      </c>
      <c r="J47" s="3"/>
      <c r="K47" s="48">
        <f t="shared" si="7"/>
        <v>0</v>
      </c>
      <c r="L47" s="3">
        <f t="shared" si="8"/>
        <v>0</v>
      </c>
      <c r="AA47" s="36" t="s">
        <v>81</v>
      </c>
      <c r="AB47" s="37">
        <v>46</v>
      </c>
      <c r="AC47" s="37"/>
      <c r="AD47" s="37"/>
    </row>
    <row r="48" spans="1:30" ht="12.75">
      <c r="A48">
        <f t="shared" si="0"/>
        <v>0</v>
      </c>
      <c r="B48">
        <f t="shared" si="3"/>
        <v>0</v>
      </c>
      <c r="C48" s="3"/>
      <c r="D48" s="3">
        <f>IF((B48&lt;start),0,IF(ISNUMBER(C48),C48,IF(B48=0,0,(D47+D50)/2)))</f>
        <v>0</v>
      </c>
      <c r="E48" s="3">
        <f t="shared" si="1"/>
        <v>0</v>
      </c>
      <c r="F48" s="48">
        <f t="shared" si="2"/>
        <v>0</v>
      </c>
      <c r="G48" s="3">
        <f>D48-E48-F48+G50</f>
        <v>0</v>
      </c>
      <c r="H48" s="3">
        <f t="shared" si="10"/>
        <v>0</v>
      </c>
      <c r="J48" s="3"/>
      <c r="K48" s="48">
        <f t="shared" si="7"/>
        <v>0</v>
      </c>
      <c r="L48" s="3">
        <f t="shared" si="8"/>
        <v>0</v>
      </c>
      <c r="AA48" s="36" t="s">
        <v>82</v>
      </c>
      <c r="AB48" s="37">
        <v>47</v>
      </c>
      <c r="AC48" s="37"/>
      <c r="AD48" s="37"/>
    </row>
    <row r="49" spans="3:30" ht="12.75">
      <c r="C49" s="3"/>
      <c r="D49" s="3"/>
      <c r="E49" s="3"/>
      <c r="F49" s="48">
        <f t="shared" si="2"/>
        <v>0</v>
      </c>
      <c r="G49" s="3"/>
      <c r="H49" s="3"/>
      <c r="J49" s="3"/>
      <c r="K49" s="48">
        <f t="shared" si="7"/>
        <v>0</v>
      </c>
      <c r="L49" s="3"/>
      <c r="AA49" s="36" t="s">
        <v>254</v>
      </c>
      <c r="AB49" s="37">
        <v>48</v>
      </c>
      <c r="AC49" s="37"/>
      <c r="AD49" s="37"/>
    </row>
    <row r="50" spans="1:30" ht="12.75">
      <c r="A50">
        <f t="shared" si="0"/>
        <v>0</v>
      </c>
      <c r="B50">
        <f>IF(B48-1&lt;start,0,B48-1)</f>
        <v>0</v>
      </c>
      <c r="C50" s="3"/>
      <c r="D50" s="3">
        <f>IF((B50&lt;start),0,IF(ISNUMBER(C50),C50,IF(B50=0,0,(D48+D51)/2)))</f>
        <v>0</v>
      </c>
      <c r="E50" s="3">
        <f t="shared" si="1"/>
        <v>0</v>
      </c>
      <c r="F50" s="48">
        <f t="shared" si="2"/>
        <v>0</v>
      </c>
      <c r="G50" s="3">
        <f t="shared" si="9"/>
        <v>0</v>
      </c>
      <c r="H50" s="3">
        <f t="shared" si="10"/>
        <v>0</v>
      </c>
      <c r="J50" s="3"/>
      <c r="K50" s="48">
        <f t="shared" si="7"/>
        <v>0</v>
      </c>
      <c r="L50" s="3">
        <f t="shared" si="8"/>
        <v>0</v>
      </c>
      <c r="AA50" s="36" t="s">
        <v>83</v>
      </c>
      <c r="AB50" s="37">
        <v>49</v>
      </c>
      <c r="AC50" s="37"/>
      <c r="AD50" s="37"/>
    </row>
    <row r="51" spans="1:30" ht="12.75">
      <c r="A51">
        <f t="shared" si="0"/>
        <v>0</v>
      </c>
      <c r="B51">
        <f t="shared" si="3"/>
        <v>0</v>
      </c>
      <c r="C51" s="3"/>
      <c r="D51" s="3">
        <f t="shared" si="4"/>
        <v>0</v>
      </c>
      <c r="E51" s="3">
        <f t="shared" si="1"/>
        <v>0</v>
      </c>
      <c r="F51" s="48">
        <f t="shared" si="2"/>
        <v>0</v>
      </c>
      <c r="G51" s="3">
        <f t="shared" si="9"/>
        <v>0</v>
      </c>
      <c r="H51" s="3">
        <f t="shared" si="10"/>
        <v>0</v>
      </c>
      <c r="J51" s="3"/>
      <c r="K51" s="48">
        <f t="shared" si="7"/>
        <v>0</v>
      </c>
      <c r="L51" s="3">
        <f t="shared" si="8"/>
        <v>0</v>
      </c>
      <c r="AA51" s="36" t="s">
        <v>84</v>
      </c>
      <c r="AB51" s="37">
        <v>50</v>
      </c>
      <c r="AC51" s="37"/>
      <c r="AD51" s="37"/>
    </row>
    <row r="52" spans="1:30" ht="12.75">
      <c r="A52">
        <f t="shared" si="0"/>
        <v>0</v>
      </c>
      <c r="B52">
        <f t="shared" si="3"/>
        <v>0</v>
      </c>
      <c r="C52" s="3"/>
      <c r="D52" s="3">
        <f t="shared" si="4"/>
        <v>0</v>
      </c>
      <c r="E52" s="3">
        <f t="shared" si="1"/>
        <v>0</v>
      </c>
      <c r="F52" s="48">
        <f t="shared" si="2"/>
        <v>0</v>
      </c>
      <c r="G52" s="3">
        <f t="shared" si="9"/>
        <v>0</v>
      </c>
      <c r="H52" s="3">
        <f t="shared" si="10"/>
        <v>0</v>
      </c>
      <c r="J52" s="3"/>
      <c r="K52" s="48">
        <f t="shared" si="7"/>
        <v>0</v>
      </c>
      <c r="L52" s="3">
        <f t="shared" si="8"/>
        <v>0</v>
      </c>
      <c r="AA52" s="36" t="s">
        <v>85</v>
      </c>
      <c r="AB52" s="37">
        <v>51</v>
      </c>
      <c r="AC52" s="37"/>
      <c r="AD52" s="37"/>
    </row>
    <row r="53" spans="1:30" ht="12.75">
      <c r="A53">
        <f t="shared" si="0"/>
        <v>0</v>
      </c>
      <c r="B53">
        <f t="shared" si="3"/>
        <v>0</v>
      </c>
      <c r="C53" s="3"/>
      <c r="D53" s="3">
        <f t="shared" si="4"/>
        <v>0</v>
      </c>
      <c r="E53" s="3">
        <f t="shared" si="1"/>
        <v>0</v>
      </c>
      <c r="F53" s="48">
        <f t="shared" si="2"/>
        <v>0</v>
      </c>
      <c r="G53" s="3">
        <f t="shared" si="9"/>
        <v>0</v>
      </c>
      <c r="H53" s="3">
        <f t="shared" si="10"/>
        <v>0</v>
      </c>
      <c r="J53" s="3"/>
      <c r="K53" s="48">
        <f t="shared" si="7"/>
        <v>0</v>
      </c>
      <c r="L53" s="3">
        <f t="shared" si="8"/>
        <v>0</v>
      </c>
      <c r="AA53" s="36" t="s">
        <v>86</v>
      </c>
      <c r="AB53" s="37">
        <v>52</v>
      </c>
      <c r="AC53" s="37"/>
      <c r="AD53" s="37"/>
    </row>
    <row r="54" spans="1:30" ht="12.75">
      <c r="A54">
        <f t="shared" si="0"/>
        <v>0</v>
      </c>
      <c r="B54">
        <f t="shared" si="3"/>
        <v>0</v>
      </c>
      <c r="C54" s="3"/>
      <c r="D54" s="3">
        <f t="shared" si="4"/>
        <v>0</v>
      </c>
      <c r="E54" s="3">
        <f t="shared" si="1"/>
        <v>0</v>
      </c>
      <c r="F54" s="48">
        <f t="shared" si="2"/>
        <v>0</v>
      </c>
      <c r="G54" s="3">
        <f t="shared" si="9"/>
        <v>0</v>
      </c>
      <c r="H54" s="3">
        <f t="shared" si="10"/>
        <v>0</v>
      </c>
      <c r="J54" s="3"/>
      <c r="K54" s="48">
        <f t="shared" si="7"/>
        <v>0</v>
      </c>
      <c r="L54" s="3">
        <f t="shared" si="8"/>
        <v>0</v>
      </c>
      <c r="AA54" s="36" t="s">
        <v>87</v>
      </c>
      <c r="AB54" s="37">
        <v>53</v>
      </c>
      <c r="AC54" s="37"/>
      <c r="AD54" s="37"/>
    </row>
    <row r="55" spans="1:30" ht="12.75">
      <c r="A55">
        <f t="shared" si="0"/>
        <v>0</v>
      </c>
      <c r="B55">
        <f t="shared" si="3"/>
        <v>0</v>
      </c>
      <c r="C55" s="3"/>
      <c r="D55" s="3">
        <f t="shared" si="4"/>
        <v>0</v>
      </c>
      <c r="E55" s="3">
        <f t="shared" si="1"/>
        <v>0</v>
      </c>
      <c r="F55" s="48">
        <f t="shared" si="2"/>
        <v>0</v>
      </c>
      <c r="G55" s="3">
        <f t="shared" si="9"/>
        <v>0</v>
      </c>
      <c r="H55" s="3">
        <f t="shared" si="10"/>
        <v>0</v>
      </c>
      <c r="J55" s="3"/>
      <c r="K55" s="48">
        <f t="shared" si="7"/>
        <v>0</v>
      </c>
      <c r="L55" s="3">
        <f t="shared" si="8"/>
        <v>0</v>
      </c>
      <c r="AA55" s="36" t="s">
        <v>88</v>
      </c>
      <c r="AB55" s="37">
        <v>54</v>
      </c>
      <c r="AC55" s="37"/>
      <c r="AD55" s="37"/>
    </row>
    <row r="56" spans="1:30" ht="12.75">
      <c r="A56">
        <f t="shared" si="0"/>
        <v>0</v>
      </c>
      <c r="B56">
        <f t="shared" si="3"/>
        <v>0</v>
      </c>
      <c r="C56" s="3"/>
      <c r="D56" s="3">
        <f t="shared" si="4"/>
        <v>0</v>
      </c>
      <c r="E56" s="3">
        <f t="shared" si="1"/>
        <v>0</v>
      </c>
      <c r="F56" s="48">
        <f t="shared" si="2"/>
        <v>0</v>
      </c>
      <c r="G56" s="3">
        <f t="shared" si="9"/>
        <v>0</v>
      </c>
      <c r="H56" s="3">
        <f t="shared" si="10"/>
        <v>0</v>
      </c>
      <c r="J56" s="3"/>
      <c r="K56" s="48">
        <f t="shared" si="7"/>
        <v>0</v>
      </c>
      <c r="L56" s="3">
        <f t="shared" si="8"/>
        <v>0</v>
      </c>
      <c r="AA56" s="36" t="s">
        <v>89</v>
      </c>
      <c r="AB56" s="37">
        <v>55</v>
      </c>
      <c r="AC56" s="37"/>
      <c r="AD56" s="37"/>
    </row>
    <row r="57" spans="1:30" ht="12.75">
      <c r="A57">
        <f t="shared" si="0"/>
        <v>0</v>
      </c>
      <c r="B57">
        <f t="shared" si="3"/>
        <v>0</v>
      </c>
      <c r="C57" s="3"/>
      <c r="D57" s="3">
        <f t="shared" si="4"/>
        <v>0</v>
      </c>
      <c r="E57" s="3">
        <f t="shared" si="1"/>
        <v>0</v>
      </c>
      <c r="F57" s="48">
        <f t="shared" si="2"/>
        <v>0</v>
      </c>
      <c r="G57" s="3">
        <f t="shared" si="9"/>
        <v>0</v>
      </c>
      <c r="H57" s="3">
        <f t="shared" si="10"/>
        <v>0</v>
      </c>
      <c r="J57" s="3"/>
      <c r="K57" s="48">
        <f t="shared" si="7"/>
        <v>0</v>
      </c>
      <c r="L57" s="3">
        <f t="shared" si="8"/>
        <v>0</v>
      </c>
      <c r="AA57" s="36" t="s">
        <v>90</v>
      </c>
      <c r="AB57" s="37">
        <v>56</v>
      </c>
      <c r="AC57" s="37"/>
      <c r="AD57" s="37"/>
    </row>
    <row r="58" spans="1:30" ht="12.75">
      <c r="A58">
        <f t="shared" si="0"/>
        <v>0</v>
      </c>
      <c r="B58">
        <f t="shared" si="3"/>
        <v>0</v>
      </c>
      <c r="C58" s="3"/>
      <c r="D58" s="3">
        <f t="shared" si="4"/>
        <v>0</v>
      </c>
      <c r="E58" s="3">
        <f t="shared" si="1"/>
        <v>0</v>
      </c>
      <c r="F58" s="48">
        <f t="shared" si="2"/>
        <v>0</v>
      </c>
      <c r="G58" s="3">
        <f t="shared" si="9"/>
        <v>0</v>
      </c>
      <c r="H58" s="3">
        <f t="shared" si="10"/>
        <v>0</v>
      </c>
      <c r="J58" s="3"/>
      <c r="K58" s="48">
        <f t="shared" si="7"/>
        <v>0</v>
      </c>
      <c r="L58" s="3">
        <f t="shared" si="8"/>
        <v>0</v>
      </c>
      <c r="AA58" s="36" t="s">
        <v>91</v>
      </c>
      <c r="AB58" s="37">
        <v>57</v>
      </c>
      <c r="AC58" s="37"/>
      <c r="AD58" s="37"/>
    </row>
    <row r="59" spans="1:30" ht="12.75">
      <c r="A59">
        <f t="shared" si="0"/>
        <v>0</v>
      </c>
      <c r="B59">
        <f t="shared" si="3"/>
        <v>0</v>
      </c>
      <c r="C59" s="3"/>
      <c r="D59" s="3">
        <f t="shared" si="4"/>
        <v>0</v>
      </c>
      <c r="E59" s="3">
        <f t="shared" si="1"/>
        <v>0</v>
      </c>
      <c r="F59" s="48">
        <f t="shared" si="2"/>
        <v>0</v>
      </c>
      <c r="G59" s="3">
        <f t="shared" si="9"/>
        <v>0</v>
      </c>
      <c r="H59" s="3">
        <f t="shared" si="10"/>
        <v>0</v>
      </c>
      <c r="J59" s="3"/>
      <c r="K59" s="48">
        <f t="shared" si="7"/>
        <v>0</v>
      </c>
      <c r="L59" s="3">
        <f t="shared" si="8"/>
        <v>0</v>
      </c>
      <c r="AA59" s="36" t="s">
        <v>92</v>
      </c>
      <c r="AB59" s="37">
        <v>58</v>
      </c>
      <c r="AC59" s="37"/>
      <c r="AD59" s="37"/>
    </row>
    <row r="60" spans="27:30" ht="12.75">
      <c r="AA60" s="36" t="s">
        <v>93</v>
      </c>
      <c r="AB60" s="37">
        <v>59</v>
      </c>
      <c r="AC60" s="37"/>
      <c r="AD60" s="37"/>
    </row>
    <row r="61" spans="27:30" ht="12.75">
      <c r="AA61" s="36" t="s">
        <v>94</v>
      </c>
      <c r="AB61" s="37">
        <v>60</v>
      </c>
      <c r="AC61" s="37"/>
      <c r="AD61" s="37"/>
    </row>
    <row r="62" spans="27:30" ht="12.75">
      <c r="AA62" s="36" t="s">
        <v>95</v>
      </c>
      <c r="AB62" s="37">
        <v>61</v>
      </c>
      <c r="AC62" s="37"/>
      <c r="AD62" s="37"/>
    </row>
    <row r="63" spans="27:30" ht="12.75">
      <c r="AA63" s="36" t="s">
        <v>96</v>
      </c>
      <c r="AB63" s="37">
        <v>62</v>
      </c>
      <c r="AC63" s="37"/>
      <c r="AD63" s="37"/>
    </row>
    <row r="64" spans="27:30" ht="12.75">
      <c r="AA64" s="36" t="s">
        <v>97</v>
      </c>
      <c r="AB64" s="37">
        <v>63</v>
      </c>
      <c r="AC64" s="37"/>
      <c r="AD64" s="37"/>
    </row>
    <row r="65" spans="27:30" ht="12.75">
      <c r="AA65" s="36" t="s">
        <v>98</v>
      </c>
      <c r="AB65" s="37">
        <v>64</v>
      </c>
      <c r="AC65" s="37"/>
      <c r="AD65" s="37"/>
    </row>
    <row r="66" spans="27:30" ht="12.75">
      <c r="AA66" s="36" t="s">
        <v>99</v>
      </c>
      <c r="AB66" s="37">
        <v>65</v>
      </c>
      <c r="AC66" s="37"/>
      <c r="AD66" s="37"/>
    </row>
    <row r="67" spans="27:30" ht="12.75">
      <c r="AA67" s="36" t="s">
        <v>100</v>
      </c>
      <c r="AB67" s="37">
        <v>66</v>
      </c>
      <c r="AC67" s="37"/>
      <c r="AD67" s="37"/>
    </row>
    <row r="68" spans="27:30" ht="12.75">
      <c r="AA68" s="36" t="s">
        <v>101</v>
      </c>
      <c r="AB68" s="37">
        <v>67</v>
      </c>
      <c r="AC68" s="37"/>
      <c r="AD68" s="37"/>
    </row>
    <row r="69" spans="27:30" ht="12.75">
      <c r="AA69" s="36" t="s">
        <v>102</v>
      </c>
      <c r="AB69" s="37">
        <v>68</v>
      </c>
      <c r="AC69" s="37"/>
      <c r="AD69" s="37"/>
    </row>
    <row r="70" spans="27:30" ht="12.75">
      <c r="AA70" s="36" t="s">
        <v>103</v>
      </c>
      <c r="AB70" s="37">
        <v>69</v>
      </c>
      <c r="AC70" s="37"/>
      <c r="AD70" s="37"/>
    </row>
    <row r="71" spans="27:30" ht="12.75">
      <c r="AA71" s="36" t="s">
        <v>104</v>
      </c>
      <c r="AB71" s="37">
        <v>70</v>
      </c>
      <c r="AC71" s="37"/>
      <c r="AD71" s="37"/>
    </row>
    <row r="72" spans="27:30" ht="12.75">
      <c r="AA72" s="36" t="s">
        <v>105</v>
      </c>
      <c r="AB72" s="37">
        <v>71</v>
      </c>
      <c r="AC72" s="37"/>
      <c r="AD72" s="37"/>
    </row>
    <row r="73" spans="27:30" ht="12.75">
      <c r="AA73" s="36" t="s">
        <v>106</v>
      </c>
      <c r="AB73" s="37">
        <v>72</v>
      </c>
      <c r="AC73" s="37"/>
      <c r="AD73" s="37"/>
    </row>
    <row r="74" spans="27:30" ht="12.75">
      <c r="AA74" s="36" t="s">
        <v>107</v>
      </c>
      <c r="AB74" s="37">
        <v>73</v>
      </c>
      <c r="AC74" s="37"/>
      <c r="AD74" s="37"/>
    </row>
    <row r="75" spans="27:30" ht="12.75">
      <c r="AA75" s="36" t="s">
        <v>108</v>
      </c>
      <c r="AB75" s="37">
        <v>74</v>
      </c>
      <c r="AC75" s="37"/>
      <c r="AD75" s="37"/>
    </row>
    <row r="76" spans="27:30" ht="12.75">
      <c r="AA76" s="36" t="s">
        <v>109</v>
      </c>
      <c r="AB76" s="37">
        <v>75</v>
      </c>
      <c r="AC76" s="37"/>
      <c r="AD76" s="37"/>
    </row>
    <row r="77" spans="27:30" ht="12.75">
      <c r="AA77" s="36" t="s">
        <v>110</v>
      </c>
      <c r="AB77" s="37">
        <v>76</v>
      </c>
      <c r="AC77" s="37"/>
      <c r="AD77" s="37"/>
    </row>
    <row r="78" spans="27:30" ht="12.75">
      <c r="AA78" s="36" t="s">
        <v>111</v>
      </c>
      <c r="AB78" s="37">
        <v>77</v>
      </c>
      <c r="AC78" s="37"/>
      <c r="AD78" s="37"/>
    </row>
    <row r="79" spans="27:30" ht="12.75">
      <c r="AA79" s="36" t="s">
        <v>112</v>
      </c>
      <c r="AB79" s="37">
        <v>78</v>
      </c>
      <c r="AC79" s="37"/>
      <c r="AD79" s="37"/>
    </row>
    <row r="80" spans="27:30" ht="12.75">
      <c r="AA80" s="36" t="s">
        <v>113</v>
      </c>
      <c r="AB80" s="37">
        <v>79</v>
      </c>
      <c r="AC80" s="37"/>
      <c r="AD80" s="37"/>
    </row>
    <row r="81" spans="27:30" ht="12.75">
      <c r="AA81" s="36" t="s">
        <v>114</v>
      </c>
      <c r="AB81" s="37">
        <v>80</v>
      </c>
      <c r="AC81" s="37"/>
      <c r="AD81" s="37"/>
    </row>
    <row r="82" spans="27:30" ht="12.75">
      <c r="AA82" s="36" t="s">
        <v>115</v>
      </c>
      <c r="AB82" s="37">
        <v>81</v>
      </c>
      <c r="AC82" s="37"/>
      <c r="AD82" s="37"/>
    </row>
    <row r="83" spans="27:30" ht="12.75">
      <c r="AA83" s="36" t="s">
        <v>116</v>
      </c>
      <c r="AB83" s="37">
        <v>82</v>
      </c>
      <c r="AC83" s="37"/>
      <c r="AD83" s="37"/>
    </row>
    <row r="84" spans="27:30" ht="12.75">
      <c r="AA84" s="36" t="s">
        <v>117</v>
      </c>
      <c r="AB84" s="37">
        <v>83</v>
      </c>
      <c r="AC84" s="37"/>
      <c r="AD84" s="37"/>
    </row>
    <row r="85" spans="27:30" ht="12.75">
      <c r="AA85" s="36" t="s">
        <v>118</v>
      </c>
      <c r="AB85" s="37">
        <v>84</v>
      </c>
      <c r="AC85" s="37"/>
      <c r="AD85" s="37"/>
    </row>
    <row r="86" spans="27:30" ht="12.75">
      <c r="AA86" s="36" t="s">
        <v>119</v>
      </c>
      <c r="AB86" s="37">
        <v>85</v>
      </c>
      <c r="AC86" s="37"/>
      <c r="AD86" s="37"/>
    </row>
    <row r="87" spans="27:30" ht="12.75">
      <c r="AA87" s="36" t="s">
        <v>120</v>
      </c>
      <c r="AB87" s="37">
        <v>86</v>
      </c>
      <c r="AC87" s="37"/>
      <c r="AD87" s="37"/>
    </row>
    <row r="88" spans="27:30" ht="12.75">
      <c r="AA88" s="37" t="s">
        <v>121</v>
      </c>
      <c r="AB88" s="37">
        <v>87</v>
      </c>
      <c r="AC88" s="37"/>
      <c r="AD88" s="37"/>
    </row>
    <row r="89" spans="27:30" ht="12.75">
      <c r="AA89" s="36" t="s">
        <v>122</v>
      </c>
      <c r="AB89" s="37">
        <v>88</v>
      </c>
      <c r="AC89" s="37"/>
      <c r="AD89" s="37"/>
    </row>
    <row r="90" spans="27:30" ht="12.75">
      <c r="AA90" s="36" t="s">
        <v>123</v>
      </c>
      <c r="AB90" s="37">
        <v>89</v>
      </c>
      <c r="AC90" s="37"/>
      <c r="AD90" s="37"/>
    </row>
    <row r="91" spans="27:30" ht="12.75">
      <c r="AA91" s="36" t="s">
        <v>124</v>
      </c>
      <c r="AB91" s="37">
        <v>90</v>
      </c>
      <c r="AC91" s="37"/>
      <c r="AD91" s="37"/>
    </row>
    <row r="92" spans="27:30" ht="12.75">
      <c r="AA92" s="36" t="s">
        <v>125</v>
      </c>
      <c r="AB92" s="37">
        <v>91</v>
      </c>
      <c r="AC92" s="37"/>
      <c r="AD92" s="37"/>
    </row>
    <row r="93" spans="27:30" ht="12.75">
      <c r="AA93" s="36" t="s">
        <v>126</v>
      </c>
      <c r="AB93" s="37">
        <v>92</v>
      </c>
      <c r="AC93" s="37"/>
      <c r="AD93" s="37"/>
    </row>
    <row r="94" spans="27:30" ht="12.75">
      <c r="AA94" s="36" t="s">
        <v>127</v>
      </c>
      <c r="AB94" s="37">
        <v>93</v>
      </c>
      <c r="AC94" s="37"/>
      <c r="AD94" s="37"/>
    </row>
    <row r="95" spans="27:30" ht="12.75">
      <c r="AA95" s="36" t="s">
        <v>128</v>
      </c>
      <c r="AB95" s="37">
        <v>94</v>
      </c>
      <c r="AC95" s="37"/>
      <c r="AD95" s="37"/>
    </row>
    <row r="96" spans="27:30" ht="12.75">
      <c r="AA96" s="36" t="s">
        <v>129</v>
      </c>
      <c r="AB96" s="37">
        <v>95</v>
      </c>
      <c r="AC96" s="37"/>
      <c r="AD96" s="37"/>
    </row>
    <row r="97" spans="27:30" ht="12.75">
      <c r="AA97" s="36" t="s">
        <v>130</v>
      </c>
      <c r="AB97" s="37">
        <v>96</v>
      </c>
      <c r="AC97" s="37"/>
      <c r="AD97" s="37"/>
    </row>
    <row r="98" spans="27:30" ht="12.75">
      <c r="AA98" s="36" t="s">
        <v>131</v>
      </c>
      <c r="AB98" s="37">
        <v>97</v>
      </c>
      <c r="AC98" s="37"/>
      <c r="AD98" s="37"/>
    </row>
    <row r="99" spans="27:30" ht="12.75">
      <c r="AA99" s="36" t="s">
        <v>132</v>
      </c>
      <c r="AB99" s="37">
        <v>98</v>
      </c>
      <c r="AC99" s="37"/>
      <c r="AD99" s="37"/>
    </row>
    <row r="100" spans="27:30" ht="12.75">
      <c r="AA100" s="36" t="s">
        <v>133</v>
      </c>
      <c r="AB100" s="37">
        <v>99</v>
      </c>
      <c r="AC100" s="37"/>
      <c r="AD100" s="37"/>
    </row>
    <row r="101" spans="27:30" ht="12.75">
      <c r="AA101" s="36" t="s">
        <v>134</v>
      </c>
      <c r="AB101" s="37">
        <v>100</v>
      </c>
      <c r="AC101" s="37"/>
      <c r="AD101" s="37"/>
    </row>
    <row r="102" spans="27:30" ht="12.75">
      <c r="AA102" s="36" t="s">
        <v>135</v>
      </c>
      <c r="AB102" s="37">
        <v>101</v>
      </c>
      <c r="AC102" s="37"/>
      <c r="AD102" s="37"/>
    </row>
    <row r="103" spans="27:30" ht="12.75">
      <c r="AA103" s="36" t="s">
        <v>136</v>
      </c>
      <c r="AB103" s="37">
        <v>102</v>
      </c>
      <c r="AC103" s="37"/>
      <c r="AD103" s="37"/>
    </row>
    <row r="104" spans="27:30" ht="12.75">
      <c r="AA104" s="36" t="s">
        <v>251</v>
      </c>
      <c r="AB104" s="37">
        <v>103</v>
      </c>
      <c r="AC104" s="37"/>
      <c r="AD104" s="37"/>
    </row>
    <row r="105" spans="27:30" ht="12.75">
      <c r="AA105" s="36" t="s">
        <v>137</v>
      </c>
      <c r="AB105" s="37">
        <v>104</v>
      </c>
      <c r="AC105" s="37"/>
      <c r="AD105" s="37"/>
    </row>
    <row r="106" spans="27:30" ht="12.75">
      <c r="AA106" s="36" t="s">
        <v>138</v>
      </c>
      <c r="AB106" s="37">
        <v>105</v>
      </c>
      <c r="AC106" s="37"/>
      <c r="AD106" s="37"/>
    </row>
    <row r="107" spans="27:30" ht="12.75">
      <c r="AA107" s="36" t="s">
        <v>139</v>
      </c>
      <c r="AB107" s="37">
        <v>106</v>
      </c>
      <c r="AC107" s="37"/>
      <c r="AD107" s="37"/>
    </row>
    <row r="108" spans="27:30" ht="12.75">
      <c r="AA108" s="36" t="s">
        <v>140</v>
      </c>
      <c r="AB108" s="37">
        <v>107</v>
      </c>
      <c r="AC108" s="37"/>
      <c r="AD108" s="37"/>
    </row>
    <row r="109" spans="27:30" ht="12.75">
      <c r="AA109" s="36" t="s">
        <v>141</v>
      </c>
      <c r="AB109" s="37">
        <v>108</v>
      </c>
      <c r="AC109" s="37"/>
      <c r="AD109" s="37"/>
    </row>
    <row r="110" spans="27:30" ht="12.75">
      <c r="AA110" s="36" t="s">
        <v>142</v>
      </c>
      <c r="AB110" s="37">
        <v>109</v>
      </c>
      <c r="AC110" s="37"/>
      <c r="AD110" s="37"/>
    </row>
    <row r="111" spans="27:30" ht="12.75">
      <c r="AA111" s="36" t="s">
        <v>143</v>
      </c>
      <c r="AB111" s="37">
        <v>110</v>
      </c>
      <c r="AC111" s="37"/>
      <c r="AD111" s="37"/>
    </row>
    <row r="112" spans="27:30" ht="12.75">
      <c r="AA112" s="36" t="s">
        <v>144</v>
      </c>
      <c r="AB112" s="37">
        <v>111</v>
      </c>
      <c r="AC112" s="37"/>
      <c r="AD112" s="37"/>
    </row>
    <row r="113" spans="27:30" ht="12.75">
      <c r="AA113" s="36" t="s">
        <v>145</v>
      </c>
      <c r="AB113" s="37">
        <v>112</v>
      </c>
      <c r="AC113" s="37"/>
      <c r="AD113" s="37"/>
    </row>
    <row r="114" spans="27:30" ht="12.75">
      <c r="AA114" s="36" t="s">
        <v>146</v>
      </c>
      <c r="AB114" s="37">
        <v>113</v>
      </c>
      <c r="AC114" s="37"/>
      <c r="AD114" s="37"/>
    </row>
    <row r="115" spans="27:30" ht="12.75">
      <c r="AA115" s="36" t="s">
        <v>147</v>
      </c>
      <c r="AB115" s="37">
        <v>114</v>
      </c>
      <c r="AC115" s="37"/>
      <c r="AD115" s="37"/>
    </row>
    <row r="116" spans="27:30" ht="12.75">
      <c r="AA116" s="36" t="s">
        <v>148</v>
      </c>
      <c r="AB116" s="37">
        <v>115</v>
      </c>
      <c r="AC116" s="37"/>
      <c r="AD116" s="37"/>
    </row>
    <row r="117" spans="27:30" ht="12.75">
      <c r="AA117" s="36" t="s">
        <v>149</v>
      </c>
      <c r="AB117" s="37">
        <v>116</v>
      </c>
      <c r="AC117" s="37"/>
      <c r="AD117" s="37"/>
    </row>
    <row r="118" spans="27:30" ht="12.75">
      <c r="AA118" s="36" t="s">
        <v>150</v>
      </c>
      <c r="AB118" s="37">
        <v>117</v>
      </c>
      <c r="AC118" s="37"/>
      <c r="AD118" s="37"/>
    </row>
    <row r="119" spans="27:30" ht="12.75">
      <c r="AA119" s="36" t="s">
        <v>151</v>
      </c>
      <c r="AB119" s="37">
        <v>118</v>
      </c>
      <c r="AC119" s="37"/>
      <c r="AD119" s="37"/>
    </row>
    <row r="120" spans="27:30" ht="12.75">
      <c r="AA120" s="36" t="s">
        <v>152</v>
      </c>
      <c r="AB120" s="37">
        <v>119</v>
      </c>
      <c r="AC120" s="37"/>
      <c r="AD120" s="37"/>
    </row>
    <row r="121" spans="27:30" ht="12.75">
      <c r="AA121" s="36" t="s">
        <v>153</v>
      </c>
      <c r="AB121" s="37">
        <v>120</v>
      </c>
      <c r="AC121" s="37"/>
      <c r="AD121" s="37"/>
    </row>
    <row r="122" spans="27:30" ht="12.75">
      <c r="AA122" s="36" t="s">
        <v>154</v>
      </c>
      <c r="AB122" s="37">
        <v>121</v>
      </c>
      <c r="AC122" s="37"/>
      <c r="AD122" s="37"/>
    </row>
    <row r="123" spans="27:30" ht="12.75">
      <c r="AA123" s="36" t="s">
        <v>155</v>
      </c>
      <c r="AB123" s="37">
        <v>122</v>
      </c>
      <c r="AC123" s="37"/>
      <c r="AD123" s="37"/>
    </row>
    <row r="124" spans="27:30" ht="12.75">
      <c r="AA124" s="36" t="s">
        <v>156</v>
      </c>
      <c r="AB124" s="37">
        <v>123</v>
      </c>
      <c r="AC124" s="37"/>
      <c r="AD124" s="37"/>
    </row>
    <row r="125" spans="27:30" ht="12.75">
      <c r="AA125" s="36" t="s">
        <v>157</v>
      </c>
      <c r="AB125" s="37">
        <v>124</v>
      </c>
      <c r="AC125" s="37"/>
      <c r="AD125" s="37"/>
    </row>
    <row r="126" spans="27:30" ht="12.75">
      <c r="AA126" s="36" t="s">
        <v>158</v>
      </c>
      <c r="AB126" s="37">
        <v>125</v>
      </c>
      <c r="AC126" s="37"/>
      <c r="AD126" s="37"/>
    </row>
    <row r="127" spans="27:30" ht="12.75">
      <c r="AA127" s="36" t="s">
        <v>159</v>
      </c>
      <c r="AB127" s="37">
        <v>126</v>
      </c>
      <c r="AC127" s="37"/>
      <c r="AD127" s="37"/>
    </row>
    <row r="128" spans="27:30" ht="12.75">
      <c r="AA128" s="36" t="s">
        <v>160</v>
      </c>
      <c r="AB128" s="37">
        <v>127</v>
      </c>
      <c r="AC128" s="37"/>
      <c r="AD128" s="37"/>
    </row>
    <row r="129" spans="27:30" ht="12.75">
      <c r="AA129" s="36" t="s">
        <v>161</v>
      </c>
      <c r="AB129" s="37">
        <v>128</v>
      </c>
      <c r="AC129" s="37"/>
      <c r="AD129" s="37"/>
    </row>
    <row r="130" spans="27:30" ht="12.75">
      <c r="AA130" s="36" t="s">
        <v>162</v>
      </c>
      <c r="AB130" s="37">
        <v>129</v>
      </c>
      <c r="AC130" s="37"/>
      <c r="AD130" s="37"/>
    </row>
    <row r="131" spans="27:30" ht="12.75">
      <c r="AA131" s="36" t="s">
        <v>163</v>
      </c>
      <c r="AB131" s="37">
        <v>130</v>
      </c>
      <c r="AC131" s="37"/>
      <c r="AD131" s="37"/>
    </row>
    <row r="132" spans="27:30" ht="12.75">
      <c r="AA132" s="36" t="s">
        <v>164</v>
      </c>
      <c r="AB132" s="37">
        <v>131</v>
      </c>
      <c r="AC132" s="37"/>
      <c r="AD132" s="37"/>
    </row>
    <row r="133" spans="27:30" ht="12.75">
      <c r="AA133" s="36" t="s">
        <v>165</v>
      </c>
      <c r="AB133" s="37">
        <v>132</v>
      </c>
      <c r="AC133" s="37"/>
      <c r="AD133" s="37"/>
    </row>
    <row r="134" spans="27:30" ht="12.75">
      <c r="AA134" s="36" t="s">
        <v>166</v>
      </c>
      <c r="AB134" s="37">
        <v>133</v>
      </c>
      <c r="AC134" s="37"/>
      <c r="AD134" s="37"/>
    </row>
    <row r="135" spans="27:30" ht="12.75">
      <c r="AA135" s="36" t="s">
        <v>167</v>
      </c>
      <c r="AB135" s="37">
        <v>134</v>
      </c>
      <c r="AC135" s="37"/>
      <c r="AD135" s="37"/>
    </row>
    <row r="136" spans="27:30" ht="12.75">
      <c r="AA136" s="36" t="s">
        <v>168</v>
      </c>
      <c r="AB136" s="37">
        <v>135</v>
      </c>
      <c r="AC136" s="37"/>
      <c r="AD136" s="37"/>
    </row>
    <row r="137" spans="27:30" ht="12.75">
      <c r="AA137" s="36" t="s">
        <v>169</v>
      </c>
      <c r="AB137" s="37">
        <v>136</v>
      </c>
      <c r="AC137" s="37"/>
      <c r="AD137" s="37"/>
    </row>
    <row r="138" spans="27:30" ht="12.75">
      <c r="AA138" s="36" t="s">
        <v>170</v>
      </c>
      <c r="AB138" s="37">
        <v>137</v>
      </c>
      <c r="AC138" s="37"/>
      <c r="AD138" s="37"/>
    </row>
    <row r="139" spans="27:30" ht="12.75">
      <c r="AA139" s="36" t="s">
        <v>171</v>
      </c>
      <c r="AB139" s="37">
        <v>138</v>
      </c>
      <c r="AC139" s="37"/>
      <c r="AD139" s="37"/>
    </row>
    <row r="140" spans="27:30" ht="12.75">
      <c r="AA140" s="36" t="s">
        <v>172</v>
      </c>
      <c r="AB140" s="37">
        <v>139</v>
      </c>
      <c r="AC140" s="37"/>
      <c r="AD140" s="37"/>
    </row>
    <row r="141" spans="27:30" ht="12.75">
      <c r="AA141" s="36" t="s">
        <v>173</v>
      </c>
      <c r="AB141" s="37">
        <v>140</v>
      </c>
      <c r="AC141" s="37"/>
      <c r="AD141" s="37"/>
    </row>
    <row r="142" spans="27:30" ht="12.75">
      <c r="AA142" s="36" t="s">
        <v>174</v>
      </c>
      <c r="AB142" s="37">
        <v>141</v>
      </c>
      <c r="AC142" s="37"/>
      <c r="AD142" s="37"/>
    </row>
    <row r="143" spans="27:30" ht="12.75">
      <c r="AA143" s="36" t="s">
        <v>175</v>
      </c>
      <c r="AB143" s="37">
        <v>142</v>
      </c>
      <c r="AC143" s="37"/>
      <c r="AD143" s="37"/>
    </row>
    <row r="144" spans="27:30" ht="12.75">
      <c r="AA144" s="36" t="s">
        <v>255</v>
      </c>
      <c r="AB144" s="37">
        <v>143</v>
      </c>
      <c r="AC144" s="37"/>
      <c r="AD144" s="37"/>
    </row>
    <row r="145" spans="27:30" ht="12.75">
      <c r="AA145" s="36" t="s">
        <v>176</v>
      </c>
      <c r="AB145" s="37">
        <v>144</v>
      </c>
      <c r="AC145" s="37"/>
      <c r="AD145" s="37"/>
    </row>
    <row r="146" spans="27:30" ht="12.75">
      <c r="AA146" s="36" t="s">
        <v>177</v>
      </c>
      <c r="AB146" s="37">
        <v>145</v>
      </c>
      <c r="AC146" s="37"/>
      <c r="AD146" s="37"/>
    </row>
    <row r="147" spans="27:30" ht="12.75">
      <c r="AA147" s="36" t="s">
        <v>178</v>
      </c>
      <c r="AB147" s="37">
        <v>146</v>
      </c>
      <c r="AC147" s="37"/>
      <c r="AD147" s="37"/>
    </row>
    <row r="148" spans="27:30" ht="12.75">
      <c r="AA148" s="36" t="s">
        <v>179</v>
      </c>
      <c r="AB148" s="37">
        <v>147</v>
      </c>
      <c r="AC148" s="37"/>
      <c r="AD148" s="37"/>
    </row>
    <row r="149" spans="27:30" ht="12.75">
      <c r="AA149" s="36" t="s">
        <v>180</v>
      </c>
      <c r="AB149" s="37">
        <v>148</v>
      </c>
      <c r="AC149" s="37"/>
      <c r="AD149" s="37"/>
    </row>
    <row r="150" spans="27:30" ht="12.75">
      <c r="AA150" s="36" t="s">
        <v>181</v>
      </c>
      <c r="AB150" s="37">
        <v>149</v>
      </c>
      <c r="AC150" s="37"/>
      <c r="AD150" s="37"/>
    </row>
    <row r="151" spans="27:30" ht="12.75">
      <c r="AA151" s="36" t="s">
        <v>182</v>
      </c>
      <c r="AB151" s="37">
        <v>150</v>
      </c>
      <c r="AC151" s="37"/>
      <c r="AD151" s="37"/>
    </row>
    <row r="152" spans="27:30" ht="12.75">
      <c r="AA152" s="36" t="s">
        <v>183</v>
      </c>
      <c r="AB152" s="37">
        <v>151</v>
      </c>
      <c r="AC152" s="37"/>
      <c r="AD152" s="37"/>
    </row>
    <row r="153" spans="27:30" ht="12.75">
      <c r="AA153" s="36" t="s">
        <v>184</v>
      </c>
      <c r="AB153" s="37">
        <v>152</v>
      </c>
      <c r="AC153" s="37"/>
      <c r="AD153" s="37"/>
    </row>
    <row r="154" spans="27:30" ht="12.75">
      <c r="AA154" s="36" t="s">
        <v>185</v>
      </c>
      <c r="AB154" s="37">
        <v>153</v>
      </c>
      <c r="AC154" s="37"/>
      <c r="AD154" s="37"/>
    </row>
    <row r="155" spans="27:30" ht="12.75">
      <c r="AA155" s="36" t="s">
        <v>186</v>
      </c>
      <c r="AB155" s="37">
        <v>154</v>
      </c>
      <c r="AC155" s="37"/>
      <c r="AD155" s="37"/>
    </row>
    <row r="156" spans="27:30" ht="12.75">
      <c r="AA156" s="36" t="s">
        <v>187</v>
      </c>
      <c r="AB156" s="37">
        <v>155</v>
      </c>
      <c r="AC156" s="37"/>
      <c r="AD156" s="37"/>
    </row>
    <row r="157" spans="27:30" ht="12.75">
      <c r="AA157" s="36" t="s">
        <v>188</v>
      </c>
      <c r="AB157" s="37">
        <v>156</v>
      </c>
      <c r="AC157" s="37"/>
      <c r="AD157" s="37"/>
    </row>
    <row r="158" spans="27:30" ht="12.75">
      <c r="AA158" s="36" t="s">
        <v>189</v>
      </c>
      <c r="AB158" s="37">
        <v>157</v>
      </c>
      <c r="AC158" s="37"/>
      <c r="AD158" s="37"/>
    </row>
    <row r="159" spans="27:30" ht="12.75">
      <c r="AA159" s="36" t="s">
        <v>190</v>
      </c>
      <c r="AB159" s="37">
        <v>158</v>
      </c>
      <c r="AC159" s="37"/>
      <c r="AD159" s="37"/>
    </row>
    <row r="160" spans="27:30" ht="12.75">
      <c r="AA160" s="36" t="s">
        <v>191</v>
      </c>
      <c r="AB160" s="37">
        <v>159</v>
      </c>
      <c r="AC160" s="37"/>
      <c r="AD160" s="37"/>
    </row>
    <row r="161" spans="27:30" ht="12.75">
      <c r="AA161" s="36" t="s">
        <v>192</v>
      </c>
      <c r="AB161" s="37">
        <v>160</v>
      </c>
      <c r="AC161" s="37"/>
      <c r="AD161" s="37"/>
    </row>
    <row r="162" spans="27:30" ht="12.75">
      <c r="AA162" s="36" t="s">
        <v>193</v>
      </c>
      <c r="AB162" s="37">
        <v>161</v>
      </c>
      <c r="AC162" s="37"/>
      <c r="AD162" s="37"/>
    </row>
    <row r="163" spans="27:30" ht="12.75">
      <c r="AA163" s="36" t="s">
        <v>194</v>
      </c>
      <c r="AB163" s="37">
        <v>162</v>
      </c>
      <c r="AC163" s="37"/>
      <c r="AD163" s="37"/>
    </row>
    <row r="164" spans="27:30" ht="12.75">
      <c r="AA164" s="36" t="s">
        <v>195</v>
      </c>
      <c r="AB164" s="37">
        <v>163</v>
      </c>
      <c r="AC164" s="37"/>
      <c r="AD164" s="37"/>
    </row>
    <row r="165" spans="27:30" ht="12.75">
      <c r="AA165" s="36" t="s">
        <v>196</v>
      </c>
      <c r="AB165" s="37">
        <v>164</v>
      </c>
      <c r="AC165" s="37"/>
      <c r="AD165" s="37"/>
    </row>
    <row r="166" spans="27:30" ht="12.75">
      <c r="AA166" s="36" t="s">
        <v>197</v>
      </c>
      <c r="AB166" s="37">
        <v>165</v>
      </c>
      <c r="AC166" s="37"/>
      <c r="AD166" s="37"/>
    </row>
    <row r="167" spans="27:30" ht="12.75">
      <c r="AA167" s="36" t="s">
        <v>198</v>
      </c>
      <c r="AB167" s="37">
        <v>166</v>
      </c>
      <c r="AC167" s="37"/>
      <c r="AD167" s="37"/>
    </row>
    <row r="168" spans="27:30" ht="12.75">
      <c r="AA168" s="36" t="s">
        <v>199</v>
      </c>
      <c r="AB168" s="37">
        <v>167</v>
      </c>
      <c r="AC168" s="37"/>
      <c r="AD168" s="37"/>
    </row>
    <row r="169" spans="27:30" ht="12.75">
      <c r="AA169" s="36" t="s">
        <v>200</v>
      </c>
      <c r="AB169" s="37">
        <v>168</v>
      </c>
      <c r="AC169" s="37"/>
      <c r="AD169" s="37"/>
    </row>
    <row r="170" spans="27:30" ht="12.75">
      <c r="AA170" s="36" t="s">
        <v>201</v>
      </c>
      <c r="AB170" s="37">
        <v>169</v>
      </c>
      <c r="AC170" s="37"/>
      <c r="AD170" s="37"/>
    </row>
    <row r="171" spans="27:30" ht="12.75">
      <c r="AA171" s="36" t="s">
        <v>202</v>
      </c>
      <c r="AB171" s="37">
        <v>170</v>
      </c>
      <c r="AC171" s="37"/>
      <c r="AD171" s="37"/>
    </row>
    <row r="172" spans="27:30" ht="12.75">
      <c r="AA172" s="36" t="s">
        <v>203</v>
      </c>
      <c r="AB172" s="37">
        <v>171</v>
      </c>
      <c r="AC172" s="37"/>
      <c r="AD172" s="37"/>
    </row>
    <row r="173" spans="27:30" ht="12.75">
      <c r="AA173" s="36" t="s">
        <v>204</v>
      </c>
      <c r="AB173" s="37">
        <v>172</v>
      </c>
      <c r="AC173" s="37"/>
      <c r="AD173" s="37"/>
    </row>
    <row r="174" spans="27:30" ht="12.75">
      <c r="AA174" s="36" t="s">
        <v>205</v>
      </c>
      <c r="AB174" s="37">
        <v>173</v>
      </c>
      <c r="AC174" s="37"/>
      <c r="AD174" s="37"/>
    </row>
    <row r="175" spans="27:30" ht="12.75">
      <c r="AA175" s="36" t="s">
        <v>206</v>
      </c>
      <c r="AB175" s="37">
        <v>174</v>
      </c>
      <c r="AC175" s="37"/>
      <c r="AD175" s="37"/>
    </row>
    <row r="176" spans="27:30" ht="12.75">
      <c r="AA176" s="36" t="s">
        <v>207</v>
      </c>
      <c r="AB176" s="37">
        <v>175</v>
      </c>
      <c r="AC176" s="37"/>
      <c r="AD176" s="37"/>
    </row>
    <row r="177" spans="27:30" ht="12.75">
      <c r="AA177" s="36" t="s">
        <v>208</v>
      </c>
      <c r="AB177" s="37">
        <v>176</v>
      </c>
      <c r="AC177" s="37"/>
      <c r="AD177" s="37"/>
    </row>
    <row r="178" spans="27:30" ht="12.75">
      <c r="AA178" s="36" t="s">
        <v>209</v>
      </c>
      <c r="AB178" s="37">
        <v>177</v>
      </c>
      <c r="AC178" s="37"/>
      <c r="AD178" s="37"/>
    </row>
    <row r="179" spans="27:30" ht="12.75">
      <c r="AA179" s="36" t="s">
        <v>210</v>
      </c>
      <c r="AB179" s="37">
        <v>178</v>
      </c>
      <c r="AC179" s="37"/>
      <c r="AD179" s="37"/>
    </row>
    <row r="180" spans="27:30" ht="12.75">
      <c r="AA180" s="36" t="s">
        <v>211</v>
      </c>
      <c r="AB180" s="37">
        <v>179</v>
      </c>
      <c r="AC180" s="37"/>
      <c r="AD180" s="37"/>
    </row>
    <row r="181" spans="27:30" ht="12.75">
      <c r="AA181" s="36" t="s">
        <v>212</v>
      </c>
      <c r="AB181" s="37">
        <v>180</v>
      </c>
      <c r="AC181" s="37"/>
      <c r="AD181" s="37"/>
    </row>
    <row r="182" spans="27:30" ht="12.75">
      <c r="AA182" s="36" t="s">
        <v>213</v>
      </c>
      <c r="AB182" s="37">
        <v>181</v>
      </c>
      <c r="AC182" s="37"/>
      <c r="AD182" s="37"/>
    </row>
    <row r="183" spans="27:30" ht="12.75">
      <c r="AA183" s="36" t="s">
        <v>214</v>
      </c>
      <c r="AB183" s="37">
        <v>182</v>
      </c>
      <c r="AC183" s="37"/>
      <c r="AD183" s="37"/>
    </row>
    <row r="184" spans="27:30" ht="12.75">
      <c r="AA184" s="36" t="s">
        <v>215</v>
      </c>
      <c r="AB184" s="37">
        <v>183</v>
      </c>
      <c r="AC184" s="37"/>
      <c r="AD184" s="37"/>
    </row>
    <row r="185" spans="27:30" ht="12.75">
      <c r="AA185" s="36" t="s">
        <v>216</v>
      </c>
      <c r="AB185" s="37">
        <v>184</v>
      </c>
      <c r="AC185" s="37"/>
      <c r="AD185" s="37"/>
    </row>
    <row r="186" spans="27:30" ht="12.75">
      <c r="AA186" s="36" t="s">
        <v>217</v>
      </c>
      <c r="AB186" s="37">
        <v>185</v>
      </c>
      <c r="AC186" s="37"/>
      <c r="AD186" s="37"/>
    </row>
    <row r="187" spans="27:30" ht="12.75">
      <c r="AA187" s="36" t="s">
        <v>218</v>
      </c>
      <c r="AB187" s="37">
        <v>186</v>
      </c>
      <c r="AC187" s="37"/>
      <c r="AD187" s="37"/>
    </row>
    <row r="188" spans="27:30" ht="12.75">
      <c r="AA188" s="36" t="s">
        <v>219</v>
      </c>
      <c r="AB188" s="37">
        <v>187</v>
      </c>
      <c r="AC188" s="37"/>
      <c r="AD188" s="37"/>
    </row>
    <row r="189" spans="27:30" ht="12.75">
      <c r="AA189" s="36" t="s">
        <v>220</v>
      </c>
      <c r="AB189" s="37">
        <v>188</v>
      </c>
      <c r="AC189" s="37"/>
      <c r="AD189" s="37"/>
    </row>
    <row r="190" spans="27:30" ht="12.75">
      <c r="AA190" s="36" t="s">
        <v>221</v>
      </c>
      <c r="AB190" s="37">
        <v>189</v>
      </c>
      <c r="AC190" s="37"/>
      <c r="AD190" s="37"/>
    </row>
    <row r="191" spans="27:30" ht="12.75">
      <c r="AA191" s="36" t="s">
        <v>222</v>
      </c>
      <c r="AB191" s="37">
        <v>190</v>
      </c>
      <c r="AC191" s="37"/>
      <c r="AD191" s="37"/>
    </row>
    <row r="192" spans="27:30" ht="12.75">
      <c r="AA192" s="36" t="s">
        <v>223</v>
      </c>
      <c r="AB192" s="37">
        <v>191</v>
      </c>
      <c r="AC192" s="37"/>
      <c r="AD192" s="37"/>
    </row>
    <row r="193" spans="27:30" ht="12.75">
      <c r="AA193" s="36" t="s">
        <v>224</v>
      </c>
      <c r="AB193" s="37">
        <v>192</v>
      </c>
      <c r="AC193" s="37"/>
      <c r="AD193" s="37"/>
    </row>
    <row r="194" spans="27:30" ht="12.75">
      <c r="AA194" s="36" t="s">
        <v>225</v>
      </c>
      <c r="AB194" s="37">
        <v>193</v>
      </c>
      <c r="AC194" s="37"/>
      <c r="AD194" s="37"/>
    </row>
    <row r="195" spans="27:30" ht="12.75">
      <c r="AA195" s="37"/>
      <c r="AB195" s="37"/>
      <c r="AC195" s="37"/>
      <c r="AD195" s="37"/>
    </row>
    <row r="196" spans="27:30" ht="12.75">
      <c r="AA196" s="37"/>
      <c r="AB196" s="37"/>
      <c r="AC196" s="37"/>
      <c r="AD196" s="37"/>
    </row>
    <row r="197" spans="27:30" ht="12.75">
      <c r="AA197" s="37"/>
      <c r="AB197" s="37"/>
      <c r="AC197" s="37"/>
      <c r="AD197" s="37"/>
    </row>
    <row r="198" spans="27:30" ht="12.75">
      <c r="AA198" s="37"/>
      <c r="AB198" s="37"/>
      <c r="AC198" s="37"/>
      <c r="AD198" s="37"/>
    </row>
    <row r="199" spans="27:30" ht="12.75">
      <c r="AA199" s="37"/>
      <c r="AB199" s="37"/>
      <c r="AC199" s="37"/>
      <c r="AD199" s="37"/>
    </row>
    <row r="200" spans="27:30" ht="12.75">
      <c r="AA200" s="37"/>
      <c r="AB200" s="37"/>
      <c r="AC200" s="37"/>
      <c r="AD200" s="37"/>
    </row>
    <row r="201" spans="29:30" ht="12.75">
      <c r="AC201" s="37"/>
      <c r="AD201" s="37"/>
    </row>
    <row r="202" spans="29:30" ht="12.75">
      <c r="AC202" s="37"/>
      <c r="AD202" s="37"/>
    </row>
  </sheetData>
  <sheetProtection/>
  <mergeCells count="17">
    <mergeCell ref="AA1:AD1"/>
    <mergeCell ref="D1:E1"/>
    <mergeCell ref="D2:E2"/>
    <mergeCell ref="A8:C8"/>
    <mergeCell ref="A1:C1"/>
    <mergeCell ref="A3:C3"/>
    <mergeCell ref="A4:C4"/>
    <mergeCell ref="A2:C2"/>
    <mergeCell ref="E11:H11"/>
    <mergeCell ref="A17:H17"/>
    <mergeCell ref="J17:L17"/>
    <mergeCell ref="E8:H8"/>
    <mergeCell ref="E9:H9"/>
    <mergeCell ref="E10:H10"/>
    <mergeCell ref="A9:C9"/>
    <mergeCell ref="A10:C10"/>
    <mergeCell ref="A11:C11"/>
  </mergeCells>
  <conditionalFormatting sqref="C20:C59">
    <cfRule type="expression" priority="1" dxfId="6" stopIfTrue="1">
      <formula>IF(B20&gt;=start,TRUE,FALSE)</formula>
    </cfRule>
    <cfRule type="expression" priority="2" dxfId="0" stopIfTrue="1">
      <formula>IF($B20&lt;start,TRUE,FALSE)</formula>
    </cfRule>
  </conditionalFormatting>
  <conditionalFormatting sqref="A19:B59 D19:H59 K19:L59">
    <cfRule type="expression" priority="3" dxfId="7" stopIfTrue="1">
      <formula>IF($B19&gt;=start,TRUE,FALSE)</formula>
    </cfRule>
    <cfRule type="expression" priority="4" dxfId="0" stopIfTrue="1">
      <formula>IF($B19&lt;start,TRUE,FALSE)</formula>
    </cfRule>
  </conditionalFormatting>
  <conditionalFormatting sqref="J20:J59">
    <cfRule type="expression" priority="5" dxfId="6" stopIfTrue="1">
      <formula>IF(B20&gt;=start,TRUE,FALSE)</formula>
    </cfRule>
    <cfRule type="expression" priority="6" dxfId="0" stopIfTrue="1">
      <formula>IF($B20&lt;start,TRUE,FALSE)</formula>
    </cfRule>
  </conditionalFormatting>
  <dataValidations count="3">
    <dataValidation type="list" allowBlank="1" showInputMessage="1" showErrorMessage="1" sqref="D2">
      <formula1>$AC$2:$AC$6</formula1>
    </dataValidation>
    <dataValidation type="decimal" operator="greaterThan" allowBlank="1" showInputMessage="1" showErrorMessage="1" sqref="D3:D4">
      <formula1>0</formula1>
    </dataValidation>
    <dataValidation type="list" allowBlank="1" showInputMessage="1" showErrorMessage="1" sqref="D1">
      <formula1>$AA$2:$AA$194</formula1>
    </dataValidation>
  </dataValidations>
  <printOptions/>
  <pageMargins left="0.787" right="0.787" top="0.984" bottom="0.984"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196"/>
  <sheetViews>
    <sheetView zoomScalePageLayoutView="0" workbookViewId="0" topLeftCell="A158">
      <selection activeCell="F200" sqref="F200"/>
    </sheetView>
  </sheetViews>
  <sheetFormatPr defaultColWidth="9.140625" defaultRowHeight="12.75"/>
  <cols>
    <col min="1" max="1" width="39.57421875" style="0" customWidth="1"/>
  </cols>
  <sheetData>
    <row r="1" spans="1:16" ht="12.75">
      <c r="A1" s="45">
        <v>2005</v>
      </c>
      <c r="B1" s="66" t="s">
        <v>29</v>
      </c>
      <c r="C1" s="66"/>
      <c r="D1" s="66"/>
      <c r="E1" s="68" t="s">
        <v>30</v>
      </c>
      <c r="F1" s="68"/>
      <c r="G1" s="68"/>
      <c r="H1" s="66" t="s">
        <v>31</v>
      </c>
      <c r="I1" s="66"/>
      <c r="J1" s="66"/>
      <c r="K1" s="68" t="s">
        <v>32</v>
      </c>
      <c r="L1" s="68"/>
      <c r="M1" s="68"/>
      <c r="N1" s="66" t="s">
        <v>33</v>
      </c>
      <c r="O1" s="66"/>
      <c r="P1" s="66"/>
    </row>
    <row r="2" spans="1:16" ht="12.75">
      <c r="A2" s="28" t="s">
        <v>228</v>
      </c>
      <c r="B2" s="67" t="s">
        <v>34</v>
      </c>
      <c r="C2" s="67"/>
      <c r="D2" s="29" t="s">
        <v>35</v>
      </c>
      <c r="E2" s="67" t="s">
        <v>34</v>
      </c>
      <c r="F2" s="67"/>
      <c r="G2" s="29" t="s">
        <v>35</v>
      </c>
      <c r="H2" s="67" t="s">
        <v>34</v>
      </c>
      <c r="I2" s="67"/>
      <c r="J2" s="29" t="s">
        <v>35</v>
      </c>
      <c r="K2" s="67" t="s">
        <v>34</v>
      </c>
      <c r="L2" s="67"/>
      <c r="M2" s="29" t="s">
        <v>35</v>
      </c>
      <c r="N2" s="67" t="s">
        <v>34</v>
      </c>
      <c r="O2" s="67"/>
      <c r="P2" s="29" t="s">
        <v>35</v>
      </c>
    </row>
    <row r="3" spans="2:16" ht="12.75">
      <c r="B3" s="29" t="s">
        <v>36</v>
      </c>
      <c r="C3" s="29" t="s">
        <v>37</v>
      </c>
      <c r="D3" s="29"/>
      <c r="E3" s="29" t="s">
        <v>36</v>
      </c>
      <c r="F3" s="29" t="s">
        <v>37</v>
      </c>
      <c r="G3" s="29"/>
      <c r="H3" s="29" t="s">
        <v>36</v>
      </c>
      <c r="I3" s="29" t="s">
        <v>37</v>
      </c>
      <c r="J3" s="29"/>
      <c r="K3" s="29" t="s">
        <v>36</v>
      </c>
      <c r="L3" s="29" t="s">
        <v>37</v>
      </c>
      <c r="M3" s="29"/>
      <c r="N3" s="29" t="s">
        <v>36</v>
      </c>
      <c r="O3" s="29" t="s">
        <v>37</v>
      </c>
      <c r="P3" s="29"/>
    </row>
    <row r="4" spans="1:16" ht="12.75">
      <c r="A4" s="30" t="s">
        <v>38</v>
      </c>
      <c r="B4" s="31">
        <v>0</v>
      </c>
      <c r="C4" s="31">
        <v>0</v>
      </c>
      <c r="D4" s="32" t="s">
        <v>247</v>
      </c>
      <c r="E4" s="31">
        <v>0</v>
      </c>
      <c r="F4" s="31">
        <v>0</v>
      </c>
      <c r="G4" s="32" t="s">
        <v>247</v>
      </c>
      <c r="H4" s="34">
        <v>0</v>
      </c>
      <c r="I4" s="31">
        <v>0</v>
      </c>
      <c r="J4" s="32" t="s">
        <v>247</v>
      </c>
      <c r="K4" s="31">
        <v>0</v>
      </c>
      <c r="L4" s="31">
        <v>0</v>
      </c>
      <c r="M4" s="32" t="s">
        <v>247</v>
      </c>
      <c r="N4" s="31">
        <v>0</v>
      </c>
      <c r="O4" s="31">
        <v>0</v>
      </c>
      <c r="P4" s="32" t="s">
        <v>247</v>
      </c>
    </row>
    <row r="5" spans="1:16" ht="12.75">
      <c r="A5" s="30" t="s">
        <v>39</v>
      </c>
      <c r="B5" s="31">
        <v>0.12690030654501275</v>
      </c>
      <c r="C5" s="34">
        <v>20.45477115334102</v>
      </c>
      <c r="D5" s="32">
        <v>1993</v>
      </c>
      <c r="E5" s="31">
        <v>0</v>
      </c>
      <c r="F5" s="31">
        <v>13.580037926295402</v>
      </c>
      <c r="G5" s="32">
        <v>2002</v>
      </c>
      <c r="H5" s="34">
        <v>0.5710513794525574</v>
      </c>
      <c r="I5" s="31">
        <v>11.814204672558198</v>
      </c>
      <c r="J5" s="32">
        <v>1993</v>
      </c>
      <c r="K5" s="31">
        <v>0.5710513794525574</v>
      </c>
      <c r="L5" s="31">
        <v>15.990762373827277</v>
      </c>
      <c r="M5" s="32">
        <v>1993</v>
      </c>
      <c r="N5" s="31">
        <v>0</v>
      </c>
      <c r="O5" s="31">
        <v>2.3906577138570526</v>
      </c>
      <c r="P5" s="32">
        <v>1993</v>
      </c>
    </row>
    <row r="6" spans="1:16" ht="12.75">
      <c r="A6" s="30" t="s">
        <v>40</v>
      </c>
      <c r="B6" s="31">
        <v>0</v>
      </c>
      <c r="C6" s="31">
        <v>0</v>
      </c>
      <c r="D6" s="32" t="s">
        <v>247</v>
      </c>
      <c r="E6" s="31">
        <v>0</v>
      </c>
      <c r="F6" s="31">
        <v>0</v>
      </c>
      <c r="G6" s="32" t="s">
        <v>247</v>
      </c>
      <c r="H6" s="34">
        <v>0</v>
      </c>
      <c r="I6" s="31">
        <v>0</v>
      </c>
      <c r="J6" s="32" t="s">
        <v>247</v>
      </c>
      <c r="K6" s="31">
        <v>0</v>
      </c>
      <c r="L6" s="31">
        <v>0</v>
      </c>
      <c r="M6" s="32" t="s">
        <v>247</v>
      </c>
      <c r="N6" s="31">
        <v>0</v>
      </c>
      <c r="O6" s="31">
        <v>0</v>
      </c>
      <c r="P6" s="32" t="s">
        <v>247</v>
      </c>
    </row>
    <row r="7" spans="1:16" ht="12.75">
      <c r="A7" s="30" t="s">
        <v>41</v>
      </c>
      <c r="B7" s="31">
        <v>0.005126811310892915</v>
      </c>
      <c r="C7" s="31">
        <v>0.8263790290646561</v>
      </c>
      <c r="D7" s="32">
        <v>1993</v>
      </c>
      <c r="E7" s="31">
        <v>0</v>
      </c>
      <c r="F7" s="31">
        <v>0.5486376978781399</v>
      </c>
      <c r="G7" s="32">
        <v>2002</v>
      </c>
      <c r="H7" s="34">
        <v>0.02307065089901812</v>
      </c>
      <c r="I7" s="31">
        <v>0.4772974927605146</v>
      </c>
      <c r="J7" s="32">
        <v>1993</v>
      </c>
      <c r="K7" s="31">
        <v>0.02307065089901812</v>
      </c>
      <c r="L7" s="31">
        <v>0.6460317050444544</v>
      </c>
      <c r="M7" s="32">
        <v>1993</v>
      </c>
      <c r="N7" s="31">
        <v>0</v>
      </c>
      <c r="O7" s="31">
        <v>0.09658330497041201</v>
      </c>
      <c r="P7" s="32">
        <v>1993</v>
      </c>
    </row>
    <row r="8" spans="1:16" ht="12.75">
      <c r="A8" s="30" t="s">
        <v>42</v>
      </c>
      <c r="B8" s="31">
        <v>0</v>
      </c>
      <c r="C8" s="31">
        <v>0</v>
      </c>
      <c r="D8" s="32" t="s">
        <v>247</v>
      </c>
      <c r="E8" s="31">
        <v>0</v>
      </c>
      <c r="F8" s="31">
        <v>0</v>
      </c>
      <c r="G8" s="32" t="s">
        <v>247</v>
      </c>
      <c r="H8" s="34">
        <v>0</v>
      </c>
      <c r="I8" s="31">
        <v>0</v>
      </c>
      <c r="J8" s="32" t="s">
        <v>247</v>
      </c>
      <c r="K8" s="31">
        <v>0</v>
      </c>
      <c r="L8" s="31">
        <v>0</v>
      </c>
      <c r="M8" s="32" t="s">
        <v>247</v>
      </c>
      <c r="N8" s="31">
        <v>0</v>
      </c>
      <c r="O8" s="31">
        <v>0</v>
      </c>
      <c r="P8" s="32" t="s">
        <v>247</v>
      </c>
    </row>
    <row r="9" spans="1:16" ht="12.75">
      <c r="A9" s="30" t="s">
        <v>43</v>
      </c>
      <c r="B9" s="31">
        <v>0</v>
      </c>
      <c r="C9" s="31">
        <v>0.018181943258531574</v>
      </c>
      <c r="D9" s="32">
        <v>2004</v>
      </c>
      <c r="E9" s="31">
        <v>0</v>
      </c>
      <c r="F9" s="31">
        <v>0</v>
      </c>
      <c r="G9" s="32" t="s">
        <v>247</v>
      </c>
      <c r="H9" s="34">
        <v>0</v>
      </c>
      <c r="I9" s="31">
        <v>0.031851579431004216</v>
      </c>
      <c r="J9" s="32">
        <v>2004</v>
      </c>
      <c r="K9" s="31">
        <v>0</v>
      </c>
      <c r="L9" s="31">
        <v>0</v>
      </c>
      <c r="M9" s="32">
        <v>2004</v>
      </c>
      <c r="N9" s="31">
        <v>0</v>
      </c>
      <c r="O9" s="31">
        <v>0</v>
      </c>
      <c r="P9" s="32">
        <v>2004</v>
      </c>
    </row>
    <row r="10" spans="1:16" ht="12.75">
      <c r="A10" s="30" t="s">
        <v>44</v>
      </c>
      <c r="B10" s="31">
        <v>0</v>
      </c>
      <c r="C10" s="31">
        <v>11.489003111289746</v>
      </c>
      <c r="D10" s="32">
        <v>2004</v>
      </c>
      <c r="E10" s="31">
        <v>0</v>
      </c>
      <c r="F10" s="31">
        <v>0</v>
      </c>
      <c r="G10" s="32" t="s">
        <v>247</v>
      </c>
      <c r="H10" s="34">
        <v>0</v>
      </c>
      <c r="I10" s="31">
        <v>20.126720778901745</v>
      </c>
      <c r="J10" s="32">
        <v>2004</v>
      </c>
      <c r="K10" s="31">
        <v>0</v>
      </c>
      <c r="L10" s="31">
        <v>0</v>
      </c>
      <c r="M10" s="32">
        <v>2004</v>
      </c>
      <c r="N10" s="31">
        <v>0</v>
      </c>
      <c r="O10" s="31">
        <v>0</v>
      </c>
      <c r="P10" s="32">
        <v>2004</v>
      </c>
    </row>
    <row r="11" spans="1:16" ht="12.75">
      <c r="A11" s="30" t="s">
        <v>45</v>
      </c>
      <c r="B11" s="31">
        <v>0</v>
      </c>
      <c r="C11" s="31">
        <v>0.39541853820230705</v>
      </c>
      <c r="D11" s="32">
        <v>1997</v>
      </c>
      <c r="E11" s="31">
        <v>0</v>
      </c>
      <c r="F11" s="31">
        <v>0</v>
      </c>
      <c r="G11" s="32" t="s">
        <v>247</v>
      </c>
      <c r="H11" s="34">
        <v>0</v>
      </c>
      <c r="I11" s="31">
        <v>4.2745201056581125E-05</v>
      </c>
      <c r="J11" s="32">
        <v>1997</v>
      </c>
      <c r="K11" s="31">
        <v>0</v>
      </c>
      <c r="L11" s="31">
        <v>3.5621000880484274E-05</v>
      </c>
      <c r="M11" s="32">
        <v>1997</v>
      </c>
      <c r="N11" s="31">
        <v>0</v>
      </c>
      <c r="O11" s="31">
        <v>7.124200176096855E-06</v>
      </c>
      <c r="P11" s="32">
        <v>1997</v>
      </c>
    </row>
    <row r="12" spans="1:16" ht="12.75">
      <c r="A12" s="30" t="s">
        <v>46</v>
      </c>
      <c r="B12" s="31">
        <v>0</v>
      </c>
      <c r="C12" s="31">
        <v>0</v>
      </c>
      <c r="D12" s="32">
        <v>2004</v>
      </c>
      <c r="E12" s="31">
        <v>0</v>
      </c>
      <c r="F12" s="31">
        <v>0</v>
      </c>
      <c r="G12" s="32">
        <v>2004</v>
      </c>
      <c r="H12" s="34">
        <v>0</v>
      </c>
      <c r="I12" s="31">
        <v>14.27968052611426</v>
      </c>
      <c r="J12" s="32">
        <v>2004</v>
      </c>
      <c r="K12" s="31">
        <v>0</v>
      </c>
      <c r="L12" s="31">
        <v>20.69242050940619</v>
      </c>
      <c r="M12" s="32">
        <v>2004</v>
      </c>
      <c r="N12" s="31">
        <v>0</v>
      </c>
      <c r="O12" s="31">
        <v>3.621597724971796</v>
      </c>
      <c r="P12" s="32">
        <v>2004</v>
      </c>
    </row>
    <row r="13" spans="1:16" ht="12.75">
      <c r="A13" s="30" t="s">
        <v>47</v>
      </c>
      <c r="B13" s="31">
        <v>0.6457902103011538</v>
      </c>
      <c r="C13" s="31">
        <v>104.0934519735974</v>
      </c>
      <c r="D13" s="32">
        <v>1993</v>
      </c>
      <c r="E13" s="31">
        <v>0</v>
      </c>
      <c r="F13" s="31">
        <v>69.10822981510452</v>
      </c>
      <c r="G13" s="32">
        <v>2002</v>
      </c>
      <c r="H13" s="34">
        <v>2.9060559463551923</v>
      </c>
      <c r="I13" s="31">
        <v>60.1219802201658</v>
      </c>
      <c r="J13" s="32">
        <v>1993</v>
      </c>
      <c r="K13" s="31">
        <v>2.9060559463551923</v>
      </c>
      <c r="L13" s="31">
        <v>81.37630300055048</v>
      </c>
      <c r="M13" s="32">
        <v>1993</v>
      </c>
      <c r="N13" s="31">
        <v>0</v>
      </c>
      <c r="O13" s="31">
        <v>12.16595443953635</v>
      </c>
      <c r="P13" s="32">
        <v>1993</v>
      </c>
    </row>
    <row r="14" spans="1:16" ht="12.75">
      <c r="A14" s="30" t="s">
        <v>48</v>
      </c>
      <c r="B14" s="31">
        <v>0</v>
      </c>
      <c r="C14" s="31">
        <v>0.9077181443144137</v>
      </c>
      <c r="D14" s="32">
        <v>1997</v>
      </c>
      <c r="E14" s="31">
        <v>0</v>
      </c>
      <c r="F14" s="31">
        <v>0</v>
      </c>
      <c r="G14" s="32" t="s">
        <v>247</v>
      </c>
      <c r="J14" s="32" t="s">
        <v>247</v>
      </c>
      <c r="M14" s="32" t="s">
        <v>247</v>
      </c>
      <c r="P14" s="32" t="s">
        <v>247</v>
      </c>
    </row>
    <row r="15" spans="1:16" ht="12.75">
      <c r="A15" s="30" t="s">
        <v>49</v>
      </c>
      <c r="B15" s="31">
        <v>0</v>
      </c>
      <c r="C15" s="31">
        <v>0.07617980655397198</v>
      </c>
      <c r="D15" s="32">
        <v>2004</v>
      </c>
      <c r="E15" s="31">
        <v>0</v>
      </c>
      <c r="F15" s="31">
        <v>0</v>
      </c>
      <c r="G15" s="32" t="s">
        <v>247</v>
      </c>
      <c r="J15" s="32" t="s">
        <v>247</v>
      </c>
      <c r="M15" s="32" t="s">
        <v>247</v>
      </c>
      <c r="P15" s="32" t="s">
        <v>247</v>
      </c>
    </row>
    <row r="16" spans="1:16" ht="12.75">
      <c r="A16" s="30" t="s">
        <v>50</v>
      </c>
      <c r="B16" s="31">
        <v>0</v>
      </c>
      <c r="C16" s="31">
        <v>0</v>
      </c>
      <c r="D16" s="32" t="s">
        <v>247</v>
      </c>
      <c r="E16" s="31">
        <v>0</v>
      </c>
      <c r="F16" s="31">
        <v>0</v>
      </c>
      <c r="G16" s="32" t="s">
        <v>247</v>
      </c>
      <c r="J16" s="32" t="s">
        <v>247</v>
      </c>
      <c r="M16" s="32" t="s">
        <v>247</v>
      </c>
      <c r="P16" s="32" t="s">
        <v>247</v>
      </c>
    </row>
    <row r="17" spans="1:16" ht="12.75">
      <c r="A17" s="30" t="s">
        <v>51</v>
      </c>
      <c r="B17" s="31">
        <v>0</v>
      </c>
      <c r="C17" s="31">
        <v>0</v>
      </c>
      <c r="D17" s="32" t="s">
        <v>247</v>
      </c>
      <c r="E17" s="31">
        <v>0</v>
      </c>
      <c r="F17" s="31">
        <v>0</v>
      </c>
      <c r="G17" s="32" t="s">
        <v>247</v>
      </c>
      <c r="J17" s="32" t="s">
        <v>247</v>
      </c>
      <c r="M17" s="32" t="s">
        <v>247</v>
      </c>
      <c r="P17" s="32" t="s">
        <v>247</v>
      </c>
    </row>
    <row r="18" spans="1:16" ht="12.75">
      <c r="A18" s="30" t="s">
        <v>52</v>
      </c>
      <c r="B18" s="31">
        <v>0</v>
      </c>
      <c r="C18" s="31">
        <v>0.0925040508155374</v>
      </c>
      <c r="D18" s="32">
        <v>2004</v>
      </c>
      <c r="E18" s="31">
        <v>0</v>
      </c>
      <c r="F18" s="31">
        <v>0</v>
      </c>
      <c r="G18" s="32" t="s">
        <v>247</v>
      </c>
      <c r="J18" s="32" t="s">
        <v>247</v>
      </c>
      <c r="M18" s="32" t="s">
        <v>247</v>
      </c>
      <c r="P18" s="32" t="s">
        <v>247</v>
      </c>
    </row>
    <row r="19" spans="1:16" ht="12.75">
      <c r="A19" s="30" t="s">
        <v>53</v>
      </c>
      <c r="B19" s="31">
        <v>0</v>
      </c>
      <c r="C19" s="31">
        <v>1.8224142628323976</v>
      </c>
      <c r="D19" s="32">
        <v>1997</v>
      </c>
      <c r="E19" s="31">
        <v>0</v>
      </c>
      <c r="F19" s="31">
        <v>0</v>
      </c>
      <c r="G19" s="32" t="s">
        <v>247</v>
      </c>
      <c r="J19" s="32" t="s">
        <v>247</v>
      </c>
      <c r="M19" s="32" t="s">
        <v>247</v>
      </c>
      <c r="P19" s="32" t="s">
        <v>247</v>
      </c>
    </row>
    <row r="20" spans="1:16" ht="12.75">
      <c r="A20" s="30" t="s">
        <v>28</v>
      </c>
      <c r="B20" s="31">
        <v>0.8289392723546154</v>
      </c>
      <c r="C20" s="31">
        <v>133.61483181300522</v>
      </c>
      <c r="D20" s="32">
        <v>1993</v>
      </c>
      <c r="E20" s="31">
        <v>0</v>
      </c>
      <c r="F20" s="31">
        <v>88.70764038050937</v>
      </c>
      <c r="G20" s="32">
        <v>2002</v>
      </c>
      <c r="J20" s="32" t="s">
        <v>247</v>
      </c>
      <c r="M20" s="32" t="s">
        <v>247</v>
      </c>
      <c r="P20" s="32" t="s">
        <v>247</v>
      </c>
    </row>
    <row r="21" spans="1:16" ht="12.75">
      <c r="A21" s="30" t="s">
        <v>54</v>
      </c>
      <c r="B21" s="31">
        <v>0</v>
      </c>
      <c r="C21" s="31">
        <v>0.05223758163700936</v>
      </c>
      <c r="D21" s="32">
        <v>2004</v>
      </c>
      <c r="E21" s="31">
        <v>0</v>
      </c>
      <c r="F21" s="31">
        <v>0</v>
      </c>
      <c r="G21" s="32" t="s">
        <v>247</v>
      </c>
      <c r="J21" s="32" t="s">
        <v>247</v>
      </c>
      <c r="M21" s="32" t="s">
        <v>247</v>
      </c>
      <c r="P21" s="32" t="s">
        <v>247</v>
      </c>
    </row>
    <row r="22" spans="1:16" ht="12.75">
      <c r="A22" s="30" t="s">
        <v>55</v>
      </c>
      <c r="B22" s="31">
        <v>0</v>
      </c>
      <c r="C22" s="31">
        <v>0</v>
      </c>
      <c r="D22" s="32" t="s">
        <v>247</v>
      </c>
      <c r="E22" s="31">
        <v>0</v>
      </c>
      <c r="F22" s="31">
        <v>0</v>
      </c>
      <c r="G22" s="32" t="s">
        <v>247</v>
      </c>
      <c r="J22" s="32" t="s">
        <v>247</v>
      </c>
      <c r="M22" s="32" t="s">
        <v>247</v>
      </c>
      <c r="P22" s="32" t="s">
        <v>247</v>
      </c>
    </row>
    <row r="23" spans="1:16" ht="12.75">
      <c r="A23" s="30" t="s">
        <v>56</v>
      </c>
      <c r="B23" s="31">
        <v>0</v>
      </c>
      <c r="C23" s="31">
        <v>0</v>
      </c>
      <c r="D23" s="32" t="s">
        <v>247</v>
      </c>
      <c r="E23" s="31">
        <v>0</v>
      </c>
      <c r="F23" s="31">
        <v>0</v>
      </c>
      <c r="G23" s="32" t="s">
        <v>247</v>
      </c>
      <c r="J23" s="32" t="s">
        <v>247</v>
      </c>
      <c r="M23" s="32" t="s">
        <v>247</v>
      </c>
      <c r="P23" s="32" t="s">
        <v>247</v>
      </c>
    </row>
    <row r="24" spans="1:16" ht="12.75">
      <c r="A24" s="30" t="s">
        <v>57</v>
      </c>
      <c r="B24" s="31">
        <v>0</v>
      </c>
      <c r="C24" s="31">
        <v>1.758665248445982</v>
      </c>
      <c r="D24" s="32">
        <v>2004</v>
      </c>
      <c r="E24" s="31">
        <v>0</v>
      </c>
      <c r="F24" s="31">
        <v>0</v>
      </c>
      <c r="G24" s="32" t="s">
        <v>247</v>
      </c>
      <c r="J24" s="32" t="s">
        <v>247</v>
      </c>
      <c r="M24" s="32" t="s">
        <v>247</v>
      </c>
      <c r="P24" s="32" t="s">
        <v>247</v>
      </c>
    </row>
    <row r="25" spans="1:16" ht="12.75">
      <c r="A25" s="30" t="s">
        <v>58</v>
      </c>
      <c r="B25" s="31">
        <v>0.3043154989193086</v>
      </c>
      <c r="C25" s="31">
        <v>49.05192160904112</v>
      </c>
      <c r="D25" s="32">
        <v>1993</v>
      </c>
      <c r="E25" s="31">
        <v>0</v>
      </c>
      <c r="F25" s="31">
        <v>32.56584739153361</v>
      </c>
      <c r="G25" s="32">
        <v>2002</v>
      </c>
      <c r="J25" s="32" t="s">
        <v>247</v>
      </c>
      <c r="M25" s="32" t="s">
        <v>247</v>
      </c>
      <c r="P25" s="32" t="s">
        <v>247</v>
      </c>
    </row>
    <row r="26" spans="1:16" ht="12.75">
      <c r="A26" s="30" t="s">
        <v>59</v>
      </c>
      <c r="B26" s="31">
        <v>0</v>
      </c>
      <c r="C26" s="31">
        <v>0</v>
      </c>
      <c r="D26" s="32" t="s">
        <v>247</v>
      </c>
      <c r="E26" s="31">
        <v>0</v>
      </c>
      <c r="F26" s="31">
        <v>0</v>
      </c>
      <c r="G26" s="32" t="s">
        <v>247</v>
      </c>
      <c r="J26" s="32" t="s">
        <v>247</v>
      </c>
      <c r="M26" s="32" t="s">
        <v>247</v>
      </c>
      <c r="P26" s="32" t="s">
        <v>247</v>
      </c>
    </row>
    <row r="27" spans="1:16" ht="12.75">
      <c r="A27" s="30" t="s">
        <v>60</v>
      </c>
      <c r="B27" s="31">
        <v>0</v>
      </c>
      <c r="C27" s="31">
        <v>49.22086129747207</v>
      </c>
      <c r="D27" s="32">
        <v>2004</v>
      </c>
      <c r="E27" s="31">
        <v>0</v>
      </c>
      <c r="F27" s="31">
        <v>0</v>
      </c>
      <c r="G27" s="32" t="s">
        <v>247</v>
      </c>
      <c r="J27" s="32" t="s">
        <v>247</v>
      </c>
      <c r="M27" s="32" t="s">
        <v>247</v>
      </c>
      <c r="P27" s="32" t="s">
        <v>247</v>
      </c>
    </row>
    <row r="28" spans="1:16" ht="12.75">
      <c r="A28" s="30" t="s">
        <v>61</v>
      </c>
      <c r="B28" s="31">
        <v>0</v>
      </c>
      <c r="C28" s="31">
        <v>0</v>
      </c>
      <c r="D28" s="32" t="s">
        <v>247</v>
      </c>
      <c r="E28" s="31">
        <v>0</v>
      </c>
      <c r="F28" s="31">
        <v>0</v>
      </c>
      <c r="G28" s="32" t="s">
        <v>247</v>
      </c>
      <c r="J28" s="32" t="s">
        <v>247</v>
      </c>
      <c r="M28" s="32" t="s">
        <v>247</v>
      </c>
      <c r="P28" s="32" t="s">
        <v>247</v>
      </c>
    </row>
    <row r="29" spans="1:16" ht="12.75">
      <c r="A29" s="30" t="s">
        <v>62</v>
      </c>
      <c r="B29" s="31">
        <v>0.6393673420251025</v>
      </c>
      <c r="C29" s="31">
        <v>103.05816447657247</v>
      </c>
      <c r="D29" s="32">
        <v>1993</v>
      </c>
      <c r="E29" s="31">
        <v>0</v>
      </c>
      <c r="F29" s="31">
        <v>68.42089660717852</v>
      </c>
      <c r="G29" s="32">
        <v>2002</v>
      </c>
      <c r="J29" s="32" t="s">
        <v>247</v>
      </c>
      <c r="M29" s="32" t="s">
        <v>247</v>
      </c>
      <c r="P29" s="32" t="s">
        <v>247</v>
      </c>
    </row>
    <row r="30" spans="1:16" ht="12.75">
      <c r="A30" s="30" t="s">
        <v>63</v>
      </c>
      <c r="B30" s="31">
        <v>0</v>
      </c>
      <c r="C30" s="31">
        <v>0</v>
      </c>
      <c r="D30" s="32" t="s">
        <v>247</v>
      </c>
      <c r="E30" s="31">
        <v>0</v>
      </c>
      <c r="F30" s="31">
        <v>0</v>
      </c>
      <c r="G30" s="32" t="s">
        <v>247</v>
      </c>
      <c r="J30" s="32" t="s">
        <v>247</v>
      </c>
      <c r="M30" s="32" t="s">
        <v>247</v>
      </c>
      <c r="P30" s="32" t="s">
        <v>247</v>
      </c>
    </row>
    <row r="31" spans="1:16" ht="12.75">
      <c r="A31" s="30" t="s">
        <v>64</v>
      </c>
      <c r="B31" s="31">
        <v>0</v>
      </c>
      <c r="C31" s="31">
        <v>0</v>
      </c>
      <c r="D31" s="32" t="s">
        <v>247</v>
      </c>
      <c r="E31" s="31">
        <v>0</v>
      </c>
      <c r="F31" s="31">
        <v>0</v>
      </c>
      <c r="G31" s="32" t="s">
        <v>247</v>
      </c>
      <c r="J31" s="32" t="s">
        <v>247</v>
      </c>
      <c r="M31" s="32" t="s">
        <v>247</v>
      </c>
      <c r="P31" s="32" t="s">
        <v>247</v>
      </c>
    </row>
    <row r="32" spans="1:16" ht="12.75">
      <c r="A32" s="30" t="s">
        <v>65</v>
      </c>
      <c r="B32" s="31">
        <v>0</v>
      </c>
      <c r="C32" s="31">
        <v>0</v>
      </c>
      <c r="D32" s="32" t="s">
        <v>247</v>
      </c>
      <c r="E32" s="31">
        <v>0</v>
      </c>
      <c r="F32" s="31">
        <v>0</v>
      </c>
      <c r="G32" s="32" t="s">
        <v>247</v>
      </c>
      <c r="J32" s="32" t="s">
        <v>247</v>
      </c>
      <c r="M32" s="32" t="s">
        <v>247</v>
      </c>
      <c r="P32" s="32" t="s">
        <v>247</v>
      </c>
    </row>
    <row r="33" spans="1:16" ht="12.75">
      <c r="A33" s="30" t="s">
        <v>66</v>
      </c>
      <c r="B33" s="31">
        <v>0</v>
      </c>
      <c r="C33" s="31">
        <v>0</v>
      </c>
      <c r="D33" s="32" t="s">
        <v>247</v>
      </c>
      <c r="E33" s="31">
        <v>0</v>
      </c>
      <c r="F33" s="31">
        <v>0</v>
      </c>
      <c r="G33" s="32" t="s">
        <v>247</v>
      </c>
      <c r="J33" s="32" t="s">
        <v>247</v>
      </c>
      <c r="M33" s="32" t="s">
        <v>247</v>
      </c>
      <c r="P33" s="32" t="s">
        <v>247</v>
      </c>
    </row>
    <row r="34" spans="1:16" ht="12.75">
      <c r="A34" s="30" t="s">
        <v>67</v>
      </c>
      <c r="B34" s="31">
        <v>0</v>
      </c>
      <c r="C34" s="31">
        <v>105.60552709127663</v>
      </c>
      <c r="D34" s="29">
        <v>1997</v>
      </c>
      <c r="E34" s="31">
        <v>0</v>
      </c>
      <c r="F34" s="31">
        <v>0</v>
      </c>
      <c r="G34" s="29">
        <v>2001</v>
      </c>
      <c r="J34" s="32" t="s">
        <v>247</v>
      </c>
      <c r="M34" s="32" t="s">
        <v>247</v>
      </c>
      <c r="P34" s="32" t="s">
        <v>247</v>
      </c>
    </row>
    <row r="35" spans="1:16" ht="12.75">
      <c r="A35" s="30" t="s">
        <v>68</v>
      </c>
      <c r="B35" s="31">
        <v>0</v>
      </c>
      <c r="C35" s="31">
        <v>0</v>
      </c>
      <c r="D35" s="32" t="s">
        <v>247</v>
      </c>
      <c r="E35" s="31">
        <v>0</v>
      </c>
      <c r="F35" s="31">
        <v>0</v>
      </c>
      <c r="G35" s="32" t="s">
        <v>247</v>
      </c>
      <c r="J35" s="32" t="s">
        <v>247</v>
      </c>
      <c r="M35" s="32" t="s">
        <v>247</v>
      </c>
      <c r="P35" s="32" t="s">
        <v>247</v>
      </c>
    </row>
    <row r="36" spans="1:16" ht="12.75">
      <c r="A36" s="30" t="s">
        <v>69</v>
      </c>
      <c r="B36" s="31">
        <v>0</v>
      </c>
      <c r="C36" s="31">
        <v>0</v>
      </c>
      <c r="D36" s="32" t="s">
        <v>247</v>
      </c>
      <c r="E36" s="31">
        <v>0</v>
      </c>
      <c r="F36" s="31">
        <v>0</v>
      </c>
      <c r="G36" s="32" t="s">
        <v>247</v>
      </c>
      <c r="J36" s="32" t="s">
        <v>247</v>
      </c>
      <c r="M36" s="32" t="s">
        <v>247</v>
      </c>
      <c r="P36" s="32" t="s">
        <v>247</v>
      </c>
    </row>
    <row r="37" spans="1:16" ht="12.75">
      <c r="A37" s="30" t="s">
        <v>70</v>
      </c>
      <c r="B37" s="31">
        <v>0</v>
      </c>
      <c r="C37" s="31">
        <v>0</v>
      </c>
      <c r="D37" s="32" t="s">
        <v>247</v>
      </c>
      <c r="E37" s="31">
        <v>0</v>
      </c>
      <c r="F37" s="31">
        <v>0</v>
      </c>
      <c r="G37" s="32" t="s">
        <v>247</v>
      </c>
      <c r="J37" s="32" t="s">
        <v>247</v>
      </c>
      <c r="M37" s="32" t="s">
        <v>247</v>
      </c>
      <c r="P37" s="32" t="s">
        <v>247</v>
      </c>
    </row>
    <row r="38" spans="1:16" ht="12.75">
      <c r="A38" s="30" t="s">
        <v>71</v>
      </c>
      <c r="B38" s="31">
        <v>0</v>
      </c>
      <c r="C38" s="31">
        <v>4.49787343553666</v>
      </c>
      <c r="D38" s="32">
        <v>2004</v>
      </c>
      <c r="E38" s="31">
        <v>0</v>
      </c>
      <c r="F38" s="31">
        <v>0</v>
      </c>
      <c r="G38" s="32" t="s">
        <v>247</v>
      </c>
      <c r="J38" s="32" t="s">
        <v>247</v>
      </c>
      <c r="M38" s="32" t="s">
        <v>247</v>
      </c>
      <c r="P38" s="32" t="s">
        <v>247</v>
      </c>
    </row>
    <row r="39" spans="1:16" ht="12.75">
      <c r="A39" s="30" t="s">
        <v>230</v>
      </c>
      <c r="B39" s="31">
        <v>0</v>
      </c>
      <c r="C39" s="31">
        <v>7.522079502466322</v>
      </c>
      <c r="D39" s="29">
        <v>2000</v>
      </c>
      <c r="E39" s="31">
        <v>0</v>
      </c>
      <c r="F39" s="31">
        <v>0</v>
      </c>
      <c r="G39" s="29" t="s">
        <v>247</v>
      </c>
      <c r="J39" s="32" t="s">
        <v>247</v>
      </c>
      <c r="M39" s="32" t="s">
        <v>247</v>
      </c>
      <c r="P39" s="32" t="s">
        <v>247</v>
      </c>
    </row>
    <row r="40" spans="1:16" ht="12.75">
      <c r="A40" s="30" t="s">
        <v>72</v>
      </c>
      <c r="B40" s="31">
        <v>0</v>
      </c>
      <c r="C40" s="31">
        <v>9.550771175966545</v>
      </c>
      <c r="D40" s="32">
        <v>2004</v>
      </c>
      <c r="E40" s="31">
        <v>0</v>
      </c>
      <c r="F40" s="31">
        <v>0</v>
      </c>
      <c r="G40" s="32" t="s">
        <v>247</v>
      </c>
      <c r="J40" s="32" t="s">
        <v>247</v>
      </c>
      <c r="M40" s="32" t="s">
        <v>247</v>
      </c>
      <c r="P40" s="32" t="s">
        <v>247</v>
      </c>
    </row>
    <row r="41" spans="1:16" ht="12.75">
      <c r="A41" s="30" t="s">
        <v>73</v>
      </c>
      <c r="B41" s="31">
        <v>0</v>
      </c>
      <c r="C41" s="31">
        <v>0</v>
      </c>
      <c r="D41" s="32" t="s">
        <v>247</v>
      </c>
      <c r="E41" s="31">
        <v>0</v>
      </c>
      <c r="F41" s="31">
        <v>0</v>
      </c>
      <c r="G41" s="32" t="s">
        <v>247</v>
      </c>
      <c r="J41" s="32" t="s">
        <v>247</v>
      </c>
      <c r="M41" s="32" t="s">
        <v>247</v>
      </c>
      <c r="P41" s="32" t="s">
        <v>247</v>
      </c>
    </row>
    <row r="42" spans="1:16" ht="12.75">
      <c r="A42" s="30" t="s">
        <v>74</v>
      </c>
      <c r="B42" s="31">
        <v>0</v>
      </c>
      <c r="C42" s="31">
        <v>0</v>
      </c>
      <c r="D42" s="32" t="s">
        <v>247</v>
      </c>
      <c r="E42" s="31">
        <v>0</v>
      </c>
      <c r="F42" s="31">
        <v>0</v>
      </c>
      <c r="G42" s="32" t="s">
        <v>247</v>
      </c>
      <c r="J42" s="32" t="s">
        <v>247</v>
      </c>
      <c r="M42" s="32" t="s">
        <v>247</v>
      </c>
      <c r="P42" s="32" t="s">
        <v>247</v>
      </c>
    </row>
    <row r="43" spans="1:16" ht="12.75">
      <c r="A43" s="30" t="s">
        <v>75</v>
      </c>
      <c r="B43" s="31">
        <v>0</v>
      </c>
      <c r="C43" s="31">
        <v>0</v>
      </c>
      <c r="D43" s="32" t="s">
        <v>247</v>
      </c>
      <c r="E43" s="31">
        <v>0</v>
      </c>
      <c r="F43" s="31">
        <v>0</v>
      </c>
      <c r="G43" s="32" t="s">
        <v>247</v>
      </c>
      <c r="J43" s="32" t="s">
        <v>247</v>
      </c>
      <c r="M43" s="32" t="s">
        <v>247</v>
      </c>
      <c r="P43" s="32" t="s">
        <v>247</v>
      </c>
    </row>
    <row r="44" spans="1:16" ht="12.75">
      <c r="A44" s="30" t="s">
        <v>76</v>
      </c>
      <c r="D44" s="32" t="s">
        <v>247</v>
      </c>
      <c r="G44" s="32" t="s">
        <v>247</v>
      </c>
      <c r="J44" s="32" t="s">
        <v>247</v>
      </c>
      <c r="M44" s="32" t="s">
        <v>247</v>
      </c>
      <c r="P44" s="32" t="s">
        <v>247</v>
      </c>
    </row>
    <row r="45" spans="1:16" ht="12.75">
      <c r="A45" s="30" t="s">
        <v>77</v>
      </c>
      <c r="B45" s="31">
        <v>0</v>
      </c>
      <c r="C45" s="31">
        <v>1.116578307491075</v>
      </c>
      <c r="D45" s="32">
        <v>2004</v>
      </c>
      <c r="E45" s="31">
        <v>0</v>
      </c>
      <c r="F45" s="31">
        <v>0</v>
      </c>
      <c r="G45" s="32" t="s">
        <v>247</v>
      </c>
      <c r="J45" s="32" t="s">
        <v>247</v>
      </c>
      <c r="M45" s="32" t="s">
        <v>247</v>
      </c>
      <c r="P45" s="32" t="s">
        <v>247</v>
      </c>
    </row>
    <row r="46" spans="1:16" ht="12.75">
      <c r="A46" s="30" t="s">
        <v>78</v>
      </c>
      <c r="B46" s="31">
        <v>0</v>
      </c>
      <c r="C46" s="31">
        <v>0</v>
      </c>
      <c r="D46" s="32" t="s">
        <v>247</v>
      </c>
      <c r="E46" s="31">
        <v>0</v>
      </c>
      <c r="F46" s="31">
        <v>0</v>
      </c>
      <c r="G46" s="32" t="s">
        <v>247</v>
      </c>
      <c r="J46" s="32" t="s">
        <v>247</v>
      </c>
      <c r="M46" s="32" t="s">
        <v>247</v>
      </c>
      <c r="P46" s="32" t="s">
        <v>247</v>
      </c>
    </row>
    <row r="47" spans="1:16" ht="12.75">
      <c r="A47" s="30" t="s">
        <v>79</v>
      </c>
      <c r="B47" s="31">
        <v>0.31608297213052255</v>
      </c>
      <c r="C47" s="31">
        <v>50.948693792984386</v>
      </c>
      <c r="D47" s="32">
        <v>1993</v>
      </c>
      <c r="E47" s="31">
        <v>0</v>
      </c>
      <c r="F47" s="31">
        <v>33.82512514157015</v>
      </c>
      <c r="G47" s="32">
        <v>2002</v>
      </c>
      <c r="J47" s="32" t="s">
        <v>247</v>
      </c>
      <c r="M47" s="32" t="s">
        <v>247</v>
      </c>
      <c r="P47" s="32" t="s">
        <v>247</v>
      </c>
    </row>
    <row r="48" spans="1:16" ht="12.75">
      <c r="A48" s="30" t="s">
        <v>80</v>
      </c>
      <c r="B48" s="31">
        <v>0</v>
      </c>
      <c r="C48" s="31">
        <v>4.4108107994749775</v>
      </c>
      <c r="D48" s="32">
        <v>2004</v>
      </c>
      <c r="E48" s="31">
        <v>0</v>
      </c>
      <c r="F48" s="31">
        <v>0</v>
      </c>
      <c r="G48" s="32" t="s">
        <v>247</v>
      </c>
      <c r="J48" s="32" t="s">
        <v>247</v>
      </c>
      <c r="M48" s="32" t="s">
        <v>247</v>
      </c>
      <c r="P48" s="32" t="s">
        <v>247</v>
      </c>
    </row>
    <row r="49" spans="1:16" ht="12.75">
      <c r="A49" s="30" t="s">
        <v>81</v>
      </c>
      <c r="B49" s="31">
        <v>0.038926474400310655</v>
      </c>
      <c r="C49" s="31">
        <v>6.274469678938962</v>
      </c>
      <c r="D49" s="32">
        <v>1993</v>
      </c>
      <c r="E49" s="31">
        <v>0</v>
      </c>
      <c r="F49" s="31">
        <v>4.1656558056120865</v>
      </c>
      <c r="G49" s="32">
        <v>2002</v>
      </c>
      <c r="J49" s="32" t="s">
        <v>247</v>
      </c>
      <c r="M49" s="32" t="s">
        <v>247</v>
      </c>
      <c r="P49" s="32" t="s">
        <v>247</v>
      </c>
    </row>
    <row r="50" spans="1:16" ht="12.75">
      <c r="A50" s="30" t="s">
        <v>82</v>
      </c>
      <c r="B50" s="31">
        <v>0.8515166275067956</v>
      </c>
      <c r="C50" s="31">
        <v>137.2540242267898</v>
      </c>
      <c r="D50" s="32">
        <v>1993</v>
      </c>
      <c r="E50" s="31">
        <v>0</v>
      </c>
      <c r="F50" s="31">
        <v>91.1237207477644</v>
      </c>
      <c r="G50" s="32">
        <v>2002</v>
      </c>
      <c r="J50" s="32" t="s">
        <v>247</v>
      </c>
      <c r="M50" s="32" t="s">
        <v>247</v>
      </c>
      <c r="P50" s="32" t="s">
        <v>247</v>
      </c>
    </row>
    <row r="51" spans="1:16" ht="12.75">
      <c r="A51" s="30" t="s">
        <v>253</v>
      </c>
      <c r="B51" s="31">
        <v>0</v>
      </c>
      <c r="C51" s="31">
        <v>0.2937446465857165</v>
      </c>
      <c r="D51" s="29">
        <v>2000</v>
      </c>
      <c r="E51" s="31">
        <v>0</v>
      </c>
      <c r="F51" s="31">
        <v>0</v>
      </c>
      <c r="G51" s="29" t="s">
        <v>247</v>
      </c>
      <c r="J51" s="32" t="s">
        <v>247</v>
      </c>
      <c r="M51" s="32" t="s">
        <v>247</v>
      </c>
      <c r="P51" s="32" t="s">
        <v>247</v>
      </c>
    </row>
    <row r="52" spans="1:16" ht="12.75">
      <c r="A52" s="30" t="s">
        <v>83</v>
      </c>
      <c r="B52" s="31">
        <v>0.48074195884383664</v>
      </c>
      <c r="C52" s="31">
        <v>77.4897005348962</v>
      </c>
      <c r="D52" s="32">
        <v>1993</v>
      </c>
      <c r="E52" s="31">
        <v>0</v>
      </c>
      <c r="F52" s="31">
        <v>51.44584919930927</v>
      </c>
      <c r="G52" s="32">
        <v>2002</v>
      </c>
      <c r="J52" s="32" t="s">
        <v>247</v>
      </c>
      <c r="M52" s="32" t="s">
        <v>247</v>
      </c>
      <c r="P52" s="32" t="s">
        <v>247</v>
      </c>
    </row>
    <row r="53" spans="1:16" ht="12.75">
      <c r="A53" s="30" t="s">
        <v>84</v>
      </c>
      <c r="B53" s="31">
        <v>0</v>
      </c>
      <c r="C53" s="31">
        <v>0</v>
      </c>
      <c r="D53" s="32" t="s">
        <v>247</v>
      </c>
      <c r="E53" s="31">
        <v>0</v>
      </c>
      <c r="F53" s="31">
        <v>0</v>
      </c>
      <c r="G53" s="32" t="s">
        <v>247</v>
      </c>
      <c r="J53" s="32" t="s">
        <v>247</v>
      </c>
      <c r="M53" s="32" t="s">
        <v>247</v>
      </c>
      <c r="P53" s="32" t="s">
        <v>247</v>
      </c>
    </row>
    <row r="54" spans="1:16" ht="12.75">
      <c r="A54" s="30" t="s">
        <v>85</v>
      </c>
      <c r="B54" s="31">
        <v>0</v>
      </c>
      <c r="C54" s="31">
        <v>0.019519443005029165</v>
      </c>
      <c r="D54" s="32">
        <v>2004</v>
      </c>
      <c r="E54" s="31">
        <v>0</v>
      </c>
      <c r="F54" s="31">
        <v>0</v>
      </c>
      <c r="G54" s="32" t="s">
        <v>247</v>
      </c>
      <c r="J54" s="32" t="s">
        <v>247</v>
      </c>
      <c r="M54" s="32" t="s">
        <v>247</v>
      </c>
      <c r="P54" s="32" t="s">
        <v>247</v>
      </c>
    </row>
    <row r="55" spans="1:16" ht="12.75">
      <c r="A55" s="30" t="s">
        <v>86</v>
      </c>
      <c r="B55" s="31">
        <v>0</v>
      </c>
      <c r="C55" s="31">
        <v>2.274511367111449</v>
      </c>
      <c r="D55" s="32">
        <v>2004</v>
      </c>
      <c r="E55" s="31">
        <v>0</v>
      </c>
      <c r="F55" s="31">
        <v>0</v>
      </c>
      <c r="G55" s="32" t="s">
        <v>247</v>
      </c>
      <c r="J55" s="32" t="s">
        <v>247</v>
      </c>
      <c r="M55" s="32" t="s">
        <v>247</v>
      </c>
      <c r="P55" s="32" t="s">
        <v>247</v>
      </c>
    </row>
    <row r="56" spans="1:16" ht="12.75">
      <c r="A56" s="30" t="s">
        <v>87</v>
      </c>
      <c r="B56" s="31">
        <v>0</v>
      </c>
      <c r="C56" s="31">
        <v>3.381295128045585</v>
      </c>
      <c r="D56" s="32">
        <v>2004</v>
      </c>
      <c r="E56" s="31">
        <v>0</v>
      </c>
      <c r="F56" s="31">
        <v>0</v>
      </c>
      <c r="G56" s="32" t="s">
        <v>247</v>
      </c>
      <c r="J56" s="32" t="s">
        <v>247</v>
      </c>
      <c r="M56" s="32" t="s">
        <v>247</v>
      </c>
      <c r="P56" s="32" t="s">
        <v>247</v>
      </c>
    </row>
    <row r="57" spans="1:16" ht="12.75">
      <c r="A57" s="30" t="s">
        <v>88</v>
      </c>
      <c r="B57" s="31">
        <v>0</v>
      </c>
      <c r="C57" s="31">
        <v>0</v>
      </c>
      <c r="D57" s="32" t="s">
        <v>247</v>
      </c>
      <c r="E57" s="31">
        <v>0</v>
      </c>
      <c r="F57" s="31">
        <v>0</v>
      </c>
      <c r="G57" s="32" t="s">
        <v>247</v>
      </c>
      <c r="J57" s="32" t="s">
        <v>247</v>
      </c>
      <c r="M57" s="32" t="s">
        <v>247</v>
      </c>
      <c r="P57" s="32" t="s">
        <v>247</v>
      </c>
    </row>
    <row r="58" spans="1:16" ht="12.75">
      <c r="A58" s="30" t="s">
        <v>89</v>
      </c>
      <c r="B58" s="31">
        <v>0</v>
      </c>
      <c r="C58" s="31">
        <v>1.8250505084430146</v>
      </c>
      <c r="D58" s="32">
        <v>2004</v>
      </c>
      <c r="E58" s="31">
        <v>0</v>
      </c>
      <c r="F58" s="31">
        <v>0</v>
      </c>
      <c r="G58" s="32" t="s">
        <v>247</v>
      </c>
      <c r="J58" s="32" t="s">
        <v>247</v>
      </c>
      <c r="M58" s="32" t="s">
        <v>247</v>
      </c>
      <c r="P58" s="32" t="s">
        <v>247</v>
      </c>
    </row>
    <row r="59" spans="1:16" ht="12.75">
      <c r="A59" s="30" t="s">
        <v>90</v>
      </c>
      <c r="B59" s="31">
        <v>0</v>
      </c>
      <c r="C59" s="31">
        <v>0</v>
      </c>
      <c r="D59" s="32" t="s">
        <v>247</v>
      </c>
      <c r="E59" s="31">
        <v>0</v>
      </c>
      <c r="F59" s="31">
        <v>0</v>
      </c>
      <c r="G59" s="32" t="s">
        <v>247</v>
      </c>
      <c r="J59" s="32" t="s">
        <v>247</v>
      </c>
      <c r="M59" s="32" t="s">
        <v>247</v>
      </c>
      <c r="P59" s="32" t="s">
        <v>247</v>
      </c>
    </row>
    <row r="60" spans="1:16" ht="12.75">
      <c r="A60" s="30" t="s">
        <v>91</v>
      </c>
      <c r="B60" s="31">
        <v>0</v>
      </c>
      <c r="C60" s="31">
        <v>0</v>
      </c>
      <c r="D60" s="32" t="s">
        <v>247</v>
      </c>
      <c r="E60" s="31">
        <v>0</v>
      </c>
      <c r="F60" s="31">
        <v>0</v>
      </c>
      <c r="G60" s="32" t="s">
        <v>247</v>
      </c>
      <c r="J60" s="32" t="s">
        <v>247</v>
      </c>
      <c r="M60" s="32" t="s">
        <v>247</v>
      </c>
      <c r="P60" s="32" t="s">
        <v>247</v>
      </c>
    </row>
    <row r="61" spans="1:16" ht="12.75">
      <c r="A61" s="30" t="s">
        <v>92</v>
      </c>
      <c r="B61" s="31">
        <v>0.11327604050490402</v>
      </c>
      <c r="C61" s="31">
        <v>18.258706765712382</v>
      </c>
      <c r="D61" s="32">
        <v>1993</v>
      </c>
      <c r="E61" s="31">
        <v>0</v>
      </c>
      <c r="F61" s="31">
        <v>12.122058394331171</v>
      </c>
      <c r="G61" s="32">
        <v>2002</v>
      </c>
      <c r="J61" s="32" t="s">
        <v>247</v>
      </c>
      <c r="M61" s="32" t="s">
        <v>247</v>
      </c>
      <c r="P61" s="32" t="s">
        <v>247</v>
      </c>
    </row>
    <row r="62" spans="1:16" ht="12.75">
      <c r="A62" s="30" t="s">
        <v>93</v>
      </c>
      <c r="B62" s="31">
        <v>0</v>
      </c>
      <c r="C62" s="31">
        <v>0</v>
      </c>
      <c r="D62" s="32" t="s">
        <v>247</v>
      </c>
      <c r="E62" s="31">
        <v>0</v>
      </c>
      <c r="F62" s="31">
        <v>0</v>
      </c>
      <c r="G62" s="32" t="s">
        <v>247</v>
      </c>
      <c r="J62" s="32" t="s">
        <v>247</v>
      </c>
      <c r="M62" s="32" t="s">
        <v>247</v>
      </c>
      <c r="P62" s="32" t="s">
        <v>247</v>
      </c>
    </row>
    <row r="63" spans="1:16" ht="12.75">
      <c r="A63" s="30" t="s">
        <v>94</v>
      </c>
      <c r="B63" s="31">
        <v>0</v>
      </c>
      <c r="C63" s="31">
        <v>0</v>
      </c>
      <c r="D63" s="32">
        <v>2004</v>
      </c>
      <c r="E63" s="31">
        <v>0</v>
      </c>
      <c r="F63" s="31">
        <v>0</v>
      </c>
      <c r="G63" s="32">
        <v>2004</v>
      </c>
      <c r="J63" s="32" t="s">
        <v>247</v>
      </c>
      <c r="M63" s="32" t="s">
        <v>247</v>
      </c>
      <c r="P63" s="32" t="s">
        <v>247</v>
      </c>
    </row>
    <row r="64" spans="1:16" ht="12.75">
      <c r="A64" s="30" t="s">
        <v>95</v>
      </c>
      <c r="B64" s="31">
        <v>0.43733893988749023</v>
      </c>
      <c r="C64" s="31">
        <v>70.49366684287925</v>
      </c>
      <c r="D64" s="32">
        <v>1993</v>
      </c>
      <c r="E64" s="31">
        <v>0</v>
      </c>
      <c r="F64" s="31">
        <v>46.80114297605179</v>
      </c>
      <c r="G64" s="32">
        <v>2002</v>
      </c>
      <c r="J64" s="32" t="s">
        <v>247</v>
      </c>
      <c r="M64" s="32" t="s">
        <v>247</v>
      </c>
      <c r="P64" s="32" t="s">
        <v>247</v>
      </c>
    </row>
    <row r="65" spans="1:16" ht="12.75">
      <c r="A65" s="30" t="s">
        <v>96</v>
      </c>
      <c r="B65" s="31">
        <v>4.705432225509552</v>
      </c>
      <c r="C65" s="31">
        <v>758.4578947901417</v>
      </c>
      <c r="D65" s="32">
        <v>1993</v>
      </c>
      <c r="E65" s="31">
        <v>0</v>
      </c>
      <c r="F65" s="31">
        <v>503.54447378238905</v>
      </c>
      <c r="G65" s="32">
        <v>2002</v>
      </c>
      <c r="J65" s="32" t="s">
        <v>247</v>
      </c>
      <c r="M65" s="32" t="s">
        <v>247</v>
      </c>
      <c r="P65" s="32" t="s">
        <v>247</v>
      </c>
    </row>
    <row r="66" spans="1:16" ht="12.75">
      <c r="A66" s="30" t="s">
        <v>97</v>
      </c>
      <c r="B66" s="31">
        <v>0</v>
      </c>
      <c r="C66" s="31">
        <v>0</v>
      </c>
      <c r="D66" s="32" t="s">
        <v>247</v>
      </c>
      <c r="E66" s="31">
        <v>0</v>
      </c>
      <c r="F66" s="31">
        <v>0</v>
      </c>
      <c r="G66" s="32" t="s">
        <v>247</v>
      </c>
      <c r="J66" s="32" t="s">
        <v>247</v>
      </c>
      <c r="M66" s="32" t="s">
        <v>247</v>
      </c>
      <c r="P66" s="32" t="s">
        <v>247</v>
      </c>
    </row>
    <row r="67" spans="1:16" ht="12.75">
      <c r="A67" s="30" t="s">
        <v>98</v>
      </c>
      <c r="B67" s="31">
        <v>0</v>
      </c>
      <c r="C67" s="31">
        <v>0</v>
      </c>
      <c r="D67" s="32" t="s">
        <v>247</v>
      </c>
      <c r="E67" s="31">
        <v>0</v>
      </c>
      <c r="F67" s="31">
        <v>0</v>
      </c>
      <c r="G67" s="32" t="s">
        <v>247</v>
      </c>
      <c r="J67" s="32" t="s">
        <v>247</v>
      </c>
      <c r="M67" s="32" t="s">
        <v>247</v>
      </c>
      <c r="P67" s="32" t="s">
        <v>247</v>
      </c>
    </row>
    <row r="68" spans="1:16" ht="12.75">
      <c r="A68" s="30" t="s">
        <v>99</v>
      </c>
      <c r="B68" s="31">
        <v>0</v>
      </c>
      <c r="C68" s="31">
        <v>0.7809516129495564</v>
      </c>
      <c r="D68" s="32">
        <v>1997</v>
      </c>
      <c r="E68" s="31">
        <v>0</v>
      </c>
      <c r="F68" s="31">
        <v>0</v>
      </c>
      <c r="G68" s="32" t="s">
        <v>247</v>
      </c>
      <c r="J68" s="32" t="s">
        <v>247</v>
      </c>
      <c r="M68" s="32" t="s">
        <v>247</v>
      </c>
      <c r="P68" s="32" t="s">
        <v>247</v>
      </c>
    </row>
    <row r="69" spans="1:16" ht="12.75">
      <c r="A69" s="30" t="s">
        <v>100</v>
      </c>
      <c r="B69" s="31">
        <v>6.984966566391745</v>
      </c>
      <c r="C69" s="31">
        <v>1125.8908391888076</v>
      </c>
      <c r="D69" s="32">
        <v>1993</v>
      </c>
      <c r="E69" s="31">
        <v>0</v>
      </c>
      <c r="F69" s="31">
        <v>747.4852777590329</v>
      </c>
      <c r="G69" s="32">
        <v>2002</v>
      </c>
      <c r="J69" s="32" t="s">
        <v>247</v>
      </c>
      <c r="M69" s="32" t="s">
        <v>247</v>
      </c>
      <c r="P69" s="32" t="s">
        <v>247</v>
      </c>
    </row>
    <row r="70" spans="1:16" ht="12.75">
      <c r="A70" s="30" t="s">
        <v>101</v>
      </c>
      <c r="B70" s="31">
        <v>0</v>
      </c>
      <c r="C70" s="31">
        <v>0</v>
      </c>
      <c r="D70" s="32" t="s">
        <v>247</v>
      </c>
      <c r="E70" s="31">
        <v>0</v>
      </c>
      <c r="F70" s="31">
        <v>0</v>
      </c>
      <c r="G70" s="32" t="s">
        <v>247</v>
      </c>
      <c r="J70" s="32" t="s">
        <v>247</v>
      </c>
      <c r="M70" s="32" t="s">
        <v>247</v>
      </c>
      <c r="P70" s="32" t="s">
        <v>247</v>
      </c>
    </row>
    <row r="71" spans="1:16" ht="12.75">
      <c r="A71" s="30" t="s">
        <v>102</v>
      </c>
      <c r="B71" s="31">
        <v>0.759455515550061</v>
      </c>
      <c r="C71" s="31">
        <v>122.41490343609917</v>
      </c>
      <c r="D71" s="32">
        <v>1993</v>
      </c>
      <c r="E71" s="31">
        <v>0</v>
      </c>
      <c r="F71" s="31">
        <v>81.27194476749182</v>
      </c>
      <c r="G71" s="32">
        <v>2002</v>
      </c>
      <c r="J71" s="32" t="s">
        <v>247</v>
      </c>
      <c r="M71" s="32" t="s">
        <v>247</v>
      </c>
      <c r="P71" s="32" t="s">
        <v>247</v>
      </c>
    </row>
    <row r="72" spans="1:16" ht="12.75">
      <c r="A72" s="30" t="s">
        <v>103</v>
      </c>
      <c r="B72" s="31">
        <v>0</v>
      </c>
      <c r="C72" s="31">
        <v>0.026203676888664817</v>
      </c>
      <c r="D72" s="32">
        <v>2004</v>
      </c>
      <c r="E72" s="31">
        <v>0</v>
      </c>
      <c r="F72" s="31">
        <v>0</v>
      </c>
      <c r="G72" s="32" t="s">
        <v>247</v>
      </c>
      <c r="J72" s="32" t="s">
        <v>247</v>
      </c>
      <c r="M72" s="32" t="s">
        <v>247</v>
      </c>
      <c r="P72" s="32" t="s">
        <v>247</v>
      </c>
    </row>
    <row r="73" spans="1:16" ht="12.75">
      <c r="A73" s="30" t="s">
        <v>104</v>
      </c>
      <c r="B73" s="31">
        <v>0</v>
      </c>
      <c r="C73" s="31">
        <v>1.9491147648309117</v>
      </c>
      <c r="D73" s="32">
        <v>2004</v>
      </c>
      <c r="E73" s="31">
        <v>0</v>
      </c>
      <c r="F73" s="31">
        <v>0</v>
      </c>
      <c r="G73" s="32" t="s">
        <v>247</v>
      </c>
      <c r="J73" s="32" t="s">
        <v>247</v>
      </c>
      <c r="M73" s="32" t="s">
        <v>247</v>
      </c>
      <c r="P73" s="32" t="s">
        <v>247</v>
      </c>
    </row>
    <row r="74" spans="1:16" ht="12.75">
      <c r="A74" s="30" t="s">
        <v>105</v>
      </c>
      <c r="B74" s="31">
        <v>0</v>
      </c>
      <c r="C74" s="31">
        <v>0</v>
      </c>
      <c r="D74" s="32" t="s">
        <v>247</v>
      </c>
      <c r="E74" s="31">
        <v>0</v>
      </c>
      <c r="F74" s="31">
        <v>0</v>
      </c>
      <c r="G74" s="32" t="s">
        <v>247</v>
      </c>
      <c r="J74" s="32" t="s">
        <v>247</v>
      </c>
      <c r="M74" s="32" t="s">
        <v>247</v>
      </c>
      <c r="P74" s="32" t="s">
        <v>247</v>
      </c>
    </row>
    <row r="75" spans="1:16" ht="12.75">
      <c r="A75" s="30" t="s">
        <v>106</v>
      </c>
      <c r="B75" s="31">
        <v>0</v>
      </c>
      <c r="C75" s="31">
        <v>0</v>
      </c>
      <c r="D75" s="32" t="s">
        <v>247</v>
      </c>
      <c r="E75" s="31">
        <v>0</v>
      </c>
      <c r="F75" s="31">
        <v>0</v>
      </c>
      <c r="G75" s="32" t="s">
        <v>247</v>
      </c>
      <c r="J75" s="32" t="s">
        <v>247</v>
      </c>
      <c r="M75" s="32" t="s">
        <v>247</v>
      </c>
      <c r="P75" s="32" t="s">
        <v>247</v>
      </c>
    </row>
    <row r="76" spans="1:16" ht="12.75">
      <c r="A76" s="30" t="s">
        <v>107</v>
      </c>
      <c r="B76" s="31">
        <v>0</v>
      </c>
      <c r="C76" s="31">
        <v>0.19806749704032714</v>
      </c>
      <c r="D76" s="32">
        <v>2004</v>
      </c>
      <c r="E76" s="31">
        <v>0</v>
      </c>
      <c r="F76" s="31">
        <v>0</v>
      </c>
      <c r="G76" s="32" t="s">
        <v>247</v>
      </c>
      <c r="J76" s="32" t="s">
        <v>247</v>
      </c>
      <c r="M76" s="32" t="s">
        <v>247</v>
      </c>
      <c r="P76" s="32" t="s">
        <v>247</v>
      </c>
    </row>
    <row r="77" spans="1:16" ht="12.75">
      <c r="A77" s="30" t="s">
        <v>108</v>
      </c>
      <c r="B77" s="31">
        <v>0</v>
      </c>
      <c r="C77" s="31">
        <v>1.7227519110705378</v>
      </c>
      <c r="D77" s="32">
        <v>2004</v>
      </c>
      <c r="E77" s="31">
        <v>0</v>
      </c>
      <c r="F77" s="31">
        <v>0</v>
      </c>
      <c r="G77" s="32" t="s">
        <v>247</v>
      </c>
      <c r="J77" s="32" t="s">
        <v>247</v>
      </c>
      <c r="M77" s="32" t="s">
        <v>247</v>
      </c>
      <c r="P77" s="32" t="s">
        <v>247</v>
      </c>
    </row>
    <row r="78" spans="1:16" ht="12.75">
      <c r="A78" s="30" t="s">
        <v>109</v>
      </c>
      <c r="D78" s="32" t="s">
        <v>247</v>
      </c>
      <c r="G78" s="32" t="s">
        <v>247</v>
      </c>
      <c r="J78" s="32" t="s">
        <v>247</v>
      </c>
      <c r="M78" s="32" t="s">
        <v>247</v>
      </c>
      <c r="P78" s="32" t="s">
        <v>247</v>
      </c>
    </row>
    <row r="79" spans="1:16" ht="12.75">
      <c r="A79" s="30" t="s">
        <v>110</v>
      </c>
      <c r="B79" s="31">
        <v>0</v>
      </c>
      <c r="C79" s="31">
        <v>1.2917918625652105</v>
      </c>
      <c r="D79" s="32">
        <v>2004</v>
      </c>
      <c r="E79" s="31">
        <v>0</v>
      </c>
      <c r="F79" s="31">
        <v>0</v>
      </c>
      <c r="G79" s="32" t="s">
        <v>247</v>
      </c>
      <c r="J79" s="32" t="s">
        <v>247</v>
      </c>
      <c r="M79" s="32" t="s">
        <v>247</v>
      </c>
      <c r="P79" s="32" t="s">
        <v>247</v>
      </c>
    </row>
    <row r="80" spans="1:16" ht="12.75">
      <c r="A80" s="30" t="s">
        <v>111</v>
      </c>
      <c r="B80" s="31">
        <v>0.774247575822179</v>
      </c>
      <c r="C80" s="31">
        <v>124.79920191409596</v>
      </c>
      <c r="D80" s="32">
        <v>1993</v>
      </c>
      <c r="E80" s="31">
        <v>0</v>
      </c>
      <c r="F80" s="31">
        <v>82.8548939736244</v>
      </c>
      <c r="G80" s="32">
        <v>2002</v>
      </c>
      <c r="J80" s="32" t="s">
        <v>247</v>
      </c>
      <c r="M80" s="32" t="s">
        <v>247</v>
      </c>
      <c r="P80" s="32" t="s">
        <v>247</v>
      </c>
    </row>
    <row r="81" spans="1:16" ht="12.75">
      <c r="A81" s="30" t="s">
        <v>112</v>
      </c>
      <c r="B81" s="31">
        <v>0.021604193292172412</v>
      </c>
      <c r="C81" s="31">
        <v>3.482330671811124</v>
      </c>
      <c r="D81" s="32">
        <v>1993</v>
      </c>
      <c r="E81" s="31">
        <v>0</v>
      </c>
      <c r="F81" s="31">
        <v>2.3119389721147083</v>
      </c>
      <c r="G81" s="32">
        <v>2002</v>
      </c>
      <c r="J81" s="32" t="s">
        <v>247</v>
      </c>
      <c r="M81" s="32" t="s">
        <v>247</v>
      </c>
      <c r="P81" s="32" t="s">
        <v>247</v>
      </c>
    </row>
    <row r="82" spans="1:16" ht="12.75">
      <c r="A82" s="30" t="s">
        <v>113</v>
      </c>
      <c r="B82" s="31">
        <v>0</v>
      </c>
      <c r="C82" s="31">
        <v>0</v>
      </c>
      <c r="D82" s="32" t="s">
        <v>247</v>
      </c>
      <c r="E82" s="31">
        <v>0</v>
      </c>
      <c r="F82" s="31">
        <v>0</v>
      </c>
      <c r="G82" s="32" t="s">
        <v>247</v>
      </c>
      <c r="J82" s="32" t="s">
        <v>247</v>
      </c>
      <c r="M82" s="32" t="s">
        <v>247</v>
      </c>
      <c r="P82" s="32" t="s">
        <v>247</v>
      </c>
    </row>
    <row r="83" spans="1:16" ht="12.75">
      <c r="A83" s="30" t="s">
        <v>114</v>
      </c>
      <c r="B83" s="31">
        <v>0</v>
      </c>
      <c r="C83" s="31">
        <v>0</v>
      </c>
      <c r="D83" s="32" t="s">
        <v>247</v>
      </c>
      <c r="E83" s="31">
        <v>0</v>
      </c>
      <c r="F83" s="31">
        <v>0</v>
      </c>
      <c r="G83" s="32" t="s">
        <v>247</v>
      </c>
      <c r="J83" s="32" t="s">
        <v>247</v>
      </c>
      <c r="M83" s="32" t="s">
        <v>247</v>
      </c>
      <c r="P83" s="32" t="s">
        <v>247</v>
      </c>
    </row>
    <row r="84" spans="1:16" ht="12.75">
      <c r="A84" s="30" t="s">
        <v>115</v>
      </c>
      <c r="B84" s="31">
        <v>0</v>
      </c>
      <c r="C84" s="31">
        <v>0</v>
      </c>
      <c r="D84" s="32" t="s">
        <v>247</v>
      </c>
      <c r="E84" s="31">
        <v>0</v>
      </c>
      <c r="F84" s="31">
        <v>0</v>
      </c>
      <c r="G84" s="32" t="s">
        <v>247</v>
      </c>
      <c r="J84" s="32" t="s">
        <v>247</v>
      </c>
      <c r="M84" s="32" t="s">
        <v>247</v>
      </c>
      <c r="P84" s="32" t="s">
        <v>247</v>
      </c>
    </row>
    <row r="85" spans="1:16" ht="12.75">
      <c r="A85" s="30" t="s">
        <v>116</v>
      </c>
      <c r="B85" s="31">
        <v>0</v>
      </c>
      <c r="C85" s="31">
        <v>0</v>
      </c>
      <c r="D85" s="32" t="s">
        <v>247</v>
      </c>
      <c r="E85" s="31">
        <v>0</v>
      </c>
      <c r="F85" s="31">
        <v>0</v>
      </c>
      <c r="G85" s="32" t="s">
        <v>247</v>
      </c>
      <c r="J85" s="32" t="s">
        <v>247</v>
      </c>
      <c r="M85" s="32" t="s">
        <v>247</v>
      </c>
      <c r="P85" s="32" t="s">
        <v>247</v>
      </c>
    </row>
    <row r="86" spans="1:16" ht="12.75">
      <c r="A86" s="30" t="s">
        <v>117</v>
      </c>
      <c r="B86" s="31">
        <v>0.23842465570190277</v>
      </c>
      <c r="C86" s="31">
        <v>38.43112678350114</v>
      </c>
      <c r="D86" s="32">
        <v>1993</v>
      </c>
      <c r="E86" s="31">
        <v>0</v>
      </c>
      <c r="F86" s="31">
        <v>25.514641809374034</v>
      </c>
      <c r="G86" s="32">
        <v>2002</v>
      </c>
      <c r="J86" s="32" t="s">
        <v>247</v>
      </c>
      <c r="M86" s="32" t="s">
        <v>247</v>
      </c>
      <c r="P86" s="32" t="s">
        <v>247</v>
      </c>
    </row>
    <row r="87" spans="1:16" ht="12.75">
      <c r="A87" s="30" t="s">
        <v>118</v>
      </c>
      <c r="B87" s="31">
        <v>0</v>
      </c>
      <c r="C87" s="31">
        <v>0</v>
      </c>
      <c r="D87" s="32" t="s">
        <v>247</v>
      </c>
      <c r="E87" s="31">
        <v>0</v>
      </c>
      <c r="F87" s="31">
        <v>0</v>
      </c>
      <c r="G87" s="32" t="s">
        <v>247</v>
      </c>
      <c r="J87" s="32" t="s">
        <v>247</v>
      </c>
      <c r="M87" s="32" t="s">
        <v>247</v>
      </c>
      <c r="P87" s="32" t="s">
        <v>247</v>
      </c>
    </row>
    <row r="88" spans="1:16" ht="12.75">
      <c r="A88" s="30" t="s">
        <v>119</v>
      </c>
      <c r="B88" s="31">
        <v>4.3874029296590145</v>
      </c>
      <c r="C88" s="31">
        <v>707.1954775132106</v>
      </c>
      <c r="D88" s="32">
        <v>1993</v>
      </c>
      <c r="E88" s="31">
        <v>0</v>
      </c>
      <c r="F88" s="31">
        <v>469.51106585053833</v>
      </c>
      <c r="G88" s="32">
        <v>2002</v>
      </c>
      <c r="J88" s="32" t="s">
        <v>247</v>
      </c>
      <c r="M88" s="32" t="s">
        <v>247</v>
      </c>
      <c r="P88" s="32" t="s">
        <v>247</v>
      </c>
    </row>
    <row r="89" spans="1:16" ht="12.75">
      <c r="A89" s="30" t="s">
        <v>120</v>
      </c>
      <c r="B89" s="31">
        <v>0</v>
      </c>
      <c r="C89" s="31">
        <v>0.5506711730901404</v>
      </c>
      <c r="D89" s="32">
        <v>2004</v>
      </c>
      <c r="E89" s="31">
        <v>0</v>
      </c>
      <c r="F89" s="31">
        <v>0</v>
      </c>
      <c r="G89" s="32" t="s">
        <v>247</v>
      </c>
      <c r="J89" s="32" t="s">
        <v>247</v>
      </c>
      <c r="M89" s="32" t="s">
        <v>247</v>
      </c>
      <c r="P89" s="32" t="s">
        <v>247</v>
      </c>
    </row>
    <row r="90" spans="1:16" ht="12.75">
      <c r="A90" s="33" t="s">
        <v>121</v>
      </c>
      <c r="B90" s="31">
        <v>0</v>
      </c>
      <c r="C90" s="31">
        <v>1036.0531110671932</v>
      </c>
      <c r="D90" s="29">
        <v>1998</v>
      </c>
      <c r="E90" s="31">
        <v>0</v>
      </c>
      <c r="F90" s="31">
        <v>0</v>
      </c>
      <c r="G90" s="29">
        <v>2002</v>
      </c>
      <c r="J90" s="32" t="s">
        <v>247</v>
      </c>
      <c r="M90" s="32" t="s">
        <v>247</v>
      </c>
      <c r="P90" s="32" t="s">
        <v>247</v>
      </c>
    </row>
    <row r="91" spans="1:16" ht="12.75">
      <c r="A91" s="30" t="s">
        <v>122</v>
      </c>
      <c r="B91" s="31">
        <v>0</v>
      </c>
      <c r="C91" s="31">
        <v>0</v>
      </c>
      <c r="D91" s="32" t="s">
        <v>247</v>
      </c>
      <c r="E91" s="31">
        <v>0</v>
      </c>
      <c r="F91" s="31">
        <v>0</v>
      </c>
      <c r="G91" s="32" t="s">
        <v>247</v>
      </c>
      <c r="J91" s="32" t="s">
        <v>247</v>
      </c>
      <c r="M91" s="32" t="s">
        <v>247</v>
      </c>
      <c r="P91" s="32" t="s">
        <v>247</v>
      </c>
    </row>
    <row r="92" spans="1:16" ht="12.75">
      <c r="A92" s="30" t="s">
        <v>123</v>
      </c>
      <c r="B92" s="31">
        <v>0</v>
      </c>
      <c r="C92" s="31">
        <v>3.3203527251987843</v>
      </c>
      <c r="D92" s="32">
        <v>1997</v>
      </c>
      <c r="E92" s="31">
        <v>0</v>
      </c>
      <c r="F92" s="31">
        <v>0</v>
      </c>
      <c r="G92" s="32" t="s">
        <v>247</v>
      </c>
      <c r="J92" s="32" t="s">
        <v>247</v>
      </c>
      <c r="M92" s="32" t="s">
        <v>247</v>
      </c>
      <c r="P92" s="32" t="s">
        <v>247</v>
      </c>
    </row>
    <row r="93" spans="1:16" ht="12.75">
      <c r="A93" s="30" t="s">
        <v>124</v>
      </c>
      <c r="B93" s="31">
        <v>0</v>
      </c>
      <c r="C93" s="31">
        <v>0</v>
      </c>
      <c r="D93" s="32" t="s">
        <v>247</v>
      </c>
      <c r="E93" s="31">
        <v>0</v>
      </c>
      <c r="F93" s="31">
        <v>0</v>
      </c>
      <c r="G93" s="32" t="s">
        <v>247</v>
      </c>
      <c r="J93" s="32" t="s">
        <v>247</v>
      </c>
      <c r="M93" s="32" t="s">
        <v>247</v>
      </c>
      <c r="P93" s="32" t="s">
        <v>247</v>
      </c>
    </row>
    <row r="94" spans="1:16" ht="12.75">
      <c r="A94" s="30" t="s">
        <v>125</v>
      </c>
      <c r="B94" s="31">
        <v>0</v>
      </c>
      <c r="C94" s="31">
        <v>0</v>
      </c>
      <c r="D94" s="32">
        <v>2004</v>
      </c>
      <c r="E94" s="31">
        <v>0</v>
      </c>
      <c r="F94" s="31">
        <v>0</v>
      </c>
      <c r="G94" s="32">
        <v>2004</v>
      </c>
      <c r="J94" s="32" t="s">
        <v>247</v>
      </c>
      <c r="M94" s="32" t="s">
        <v>247</v>
      </c>
      <c r="P94" s="32" t="s">
        <v>247</v>
      </c>
    </row>
    <row r="95" spans="1:16" ht="12.75">
      <c r="A95" s="30" t="s">
        <v>126</v>
      </c>
      <c r="B95" s="31">
        <v>0</v>
      </c>
      <c r="C95" s="31">
        <v>0</v>
      </c>
      <c r="D95" s="32" t="s">
        <v>247</v>
      </c>
      <c r="E95" s="31">
        <v>0</v>
      </c>
      <c r="F95" s="31">
        <v>0</v>
      </c>
      <c r="G95" s="32" t="s">
        <v>247</v>
      </c>
      <c r="J95" s="32" t="s">
        <v>247</v>
      </c>
      <c r="M95" s="32" t="s">
        <v>247</v>
      </c>
      <c r="P95" s="32" t="s">
        <v>247</v>
      </c>
    </row>
    <row r="96" spans="1:16" ht="12.75">
      <c r="A96" s="30" t="s">
        <v>127</v>
      </c>
      <c r="B96" s="31">
        <v>0</v>
      </c>
      <c r="C96" s="31">
        <v>0.5442819878784697</v>
      </c>
      <c r="D96" s="32">
        <v>1997</v>
      </c>
      <c r="E96" s="31">
        <v>0</v>
      </c>
      <c r="F96" s="31">
        <v>0</v>
      </c>
      <c r="G96" s="32" t="s">
        <v>247</v>
      </c>
      <c r="J96" s="32" t="s">
        <v>247</v>
      </c>
      <c r="M96" s="32" t="s">
        <v>247</v>
      </c>
      <c r="P96" s="32" t="s">
        <v>247</v>
      </c>
    </row>
    <row r="97" spans="1:16" ht="12.75">
      <c r="A97" s="30" t="s">
        <v>128</v>
      </c>
      <c r="B97" s="31">
        <v>0</v>
      </c>
      <c r="C97" s="31">
        <v>0</v>
      </c>
      <c r="D97" s="32" t="s">
        <v>247</v>
      </c>
      <c r="E97" s="31">
        <v>0</v>
      </c>
      <c r="F97" s="31">
        <v>0</v>
      </c>
      <c r="G97" s="32" t="s">
        <v>247</v>
      </c>
      <c r="J97" s="32" t="s">
        <v>247</v>
      </c>
      <c r="M97" s="32" t="s">
        <v>247</v>
      </c>
      <c r="P97" s="32" t="s">
        <v>247</v>
      </c>
    </row>
    <row r="98" spans="1:16" ht="12.75">
      <c r="A98" s="30" t="s">
        <v>129</v>
      </c>
      <c r="B98" s="31">
        <v>0.1695247960133529</v>
      </c>
      <c r="C98" s="31">
        <v>27.32531545177918</v>
      </c>
      <c r="D98" s="32">
        <v>1993</v>
      </c>
      <c r="E98" s="31">
        <v>0</v>
      </c>
      <c r="F98" s="31">
        <v>18.141431033440636</v>
      </c>
      <c r="G98" s="32">
        <v>2002</v>
      </c>
      <c r="J98" s="32" t="s">
        <v>247</v>
      </c>
      <c r="M98" s="32" t="s">
        <v>247</v>
      </c>
      <c r="P98" s="32" t="s">
        <v>247</v>
      </c>
    </row>
    <row r="99" spans="1:16" ht="12.75">
      <c r="A99" s="30" t="s">
        <v>130</v>
      </c>
      <c r="B99" s="31">
        <v>0</v>
      </c>
      <c r="C99" s="31">
        <v>0</v>
      </c>
      <c r="D99" s="32" t="s">
        <v>247</v>
      </c>
      <c r="E99" s="31">
        <v>0</v>
      </c>
      <c r="F99" s="31">
        <v>0</v>
      </c>
      <c r="G99" s="32" t="s">
        <v>247</v>
      </c>
      <c r="J99" s="32" t="s">
        <v>247</v>
      </c>
      <c r="M99" s="32" t="s">
        <v>247</v>
      </c>
      <c r="P99" s="32" t="s">
        <v>247</v>
      </c>
    </row>
    <row r="100" spans="1:16" ht="12.75">
      <c r="A100" s="30" t="s">
        <v>131</v>
      </c>
      <c r="B100" s="31">
        <v>0</v>
      </c>
      <c r="C100" s="31">
        <v>0</v>
      </c>
      <c r="D100" s="32" t="s">
        <v>247</v>
      </c>
      <c r="E100" s="31">
        <v>0</v>
      </c>
      <c r="F100" s="31">
        <v>0</v>
      </c>
      <c r="G100" s="32" t="s">
        <v>247</v>
      </c>
      <c r="J100" s="32" t="s">
        <v>247</v>
      </c>
      <c r="M100" s="32" t="s">
        <v>247</v>
      </c>
      <c r="P100" s="32" t="s">
        <v>247</v>
      </c>
    </row>
    <row r="101" spans="1:16" ht="12.75">
      <c r="A101" s="30" t="s">
        <v>132</v>
      </c>
      <c r="B101" s="31">
        <v>0</v>
      </c>
      <c r="C101" s="31">
        <v>0</v>
      </c>
      <c r="D101" s="32" t="s">
        <v>247</v>
      </c>
      <c r="E101" s="31">
        <v>0</v>
      </c>
      <c r="F101" s="31">
        <v>0</v>
      </c>
      <c r="G101" s="32" t="s">
        <v>247</v>
      </c>
      <c r="J101" s="32" t="s">
        <v>247</v>
      </c>
      <c r="M101" s="32" t="s">
        <v>247</v>
      </c>
      <c r="P101" s="32" t="s">
        <v>247</v>
      </c>
    </row>
    <row r="102" spans="1:16" ht="12.75">
      <c r="A102" s="30" t="s">
        <v>133</v>
      </c>
      <c r="B102" s="31">
        <v>0</v>
      </c>
      <c r="C102" s="31">
        <v>0</v>
      </c>
      <c r="D102" s="32" t="s">
        <v>247</v>
      </c>
      <c r="E102" s="31">
        <v>0</v>
      </c>
      <c r="F102" s="31">
        <v>0</v>
      </c>
      <c r="G102" s="32" t="s">
        <v>247</v>
      </c>
      <c r="J102" s="32" t="s">
        <v>247</v>
      </c>
      <c r="M102" s="32" t="s">
        <v>247</v>
      </c>
      <c r="P102" s="32" t="s">
        <v>247</v>
      </c>
    </row>
    <row r="103" spans="1:16" ht="12.75">
      <c r="A103" s="30" t="s">
        <v>134</v>
      </c>
      <c r="B103" s="31">
        <v>0.0024486698721515416</v>
      </c>
      <c r="C103" s="31">
        <v>0.3946955151536555</v>
      </c>
      <c r="D103" s="32">
        <v>1993</v>
      </c>
      <c r="E103" s="31">
        <v>0</v>
      </c>
      <c r="F103" s="31">
        <v>0.2620405784520283</v>
      </c>
      <c r="G103" s="32">
        <v>2002</v>
      </c>
      <c r="J103" s="32" t="s">
        <v>247</v>
      </c>
      <c r="M103" s="32" t="s">
        <v>247</v>
      </c>
      <c r="P103" s="32" t="s">
        <v>247</v>
      </c>
    </row>
    <row r="104" spans="1:16" ht="12.75">
      <c r="A104" s="30" t="s">
        <v>135</v>
      </c>
      <c r="B104" s="31">
        <v>0.25399524546202706</v>
      </c>
      <c r="C104" s="31">
        <v>40.94091465507673</v>
      </c>
      <c r="D104" s="32">
        <v>1993</v>
      </c>
      <c r="E104" s="31">
        <v>0</v>
      </c>
      <c r="F104" s="31">
        <v>27.180904131618867</v>
      </c>
      <c r="G104" s="32">
        <v>2002</v>
      </c>
      <c r="J104" s="32" t="s">
        <v>247</v>
      </c>
      <c r="M104" s="32" t="s">
        <v>247</v>
      </c>
      <c r="P104" s="32" t="s">
        <v>247</v>
      </c>
    </row>
    <row r="105" spans="1:16" ht="12.75">
      <c r="A105" s="30" t="s">
        <v>136</v>
      </c>
      <c r="B105" s="31">
        <v>0.03211434138025629</v>
      </c>
      <c r="C105" s="31">
        <v>5.176437485124644</v>
      </c>
      <c r="D105" s="32">
        <v>1993</v>
      </c>
      <c r="E105" s="31">
        <v>0</v>
      </c>
      <c r="F105" s="31">
        <v>3.4366660396299715</v>
      </c>
      <c r="G105" s="32">
        <v>2002</v>
      </c>
      <c r="J105" s="32" t="s">
        <v>247</v>
      </c>
      <c r="M105" s="32" t="s">
        <v>247</v>
      </c>
      <c r="P105" s="32" t="s">
        <v>247</v>
      </c>
    </row>
    <row r="106" spans="1:16" ht="12.75">
      <c r="A106" s="30" t="s">
        <v>252</v>
      </c>
      <c r="B106" s="31">
        <v>0</v>
      </c>
      <c r="C106" s="31">
        <v>0</v>
      </c>
      <c r="D106" s="32">
        <v>1993</v>
      </c>
      <c r="E106" s="31">
        <v>0</v>
      </c>
      <c r="F106" s="31">
        <v>0</v>
      </c>
      <c r="G106" s="32">
        <v>2002</v>
      </c>
      <c r="J106" s="32" t="s">
        <v>247</v>
      </c>
      <c r="M106" s="32" t="s">
        <v>247</v>
      </c>
      <c r="P106" s="32" t="s">
        <v>247</v>
      </c>
    </row>
    <row r="107" spans="1:16" ht="12.75">
      <c r="A107" s="30" t="s">
        <v>137</v>
      </c>
      <c r="B107" s="31">
        <v>0</v>
      </c>
      <c r="C107" s="31">
        <v>0</v>
      </c>
      <c r="D107" s="32" t="s">
        <v>247</v>
      </c>
      <c r="E107" s="31">
        <v>0</v>
      </c>
      <c r="F107" s="31">
        <v>0</v>
      </c>
      <c r="G107" s="32" t="s">
        <v>247</v>
      </c>
      <c r="J107" s="32" t="s">
        <v>247</v>
      </c>
      <c r="M107" s="32" t="s">
        <v>247</v>
      </c>
      <c r="P107" s="32" t="s">
        <v>247</v>
      </c>
    </row>
    <row r="108" spans="1:16" ht="12.75">
      <c r="A108" s="30" t="s">
        <v>138</v>
      </c>
      <c r="B108" s="31">
        <v>0</v>
      </c>
      <c r="C108" s="31">
        <v>0</v>
      </c>
      <c r="D108" s="32" t="s">
        <v>247</v>
      </c>
      <c r="E108" s="31">
        <v>0</v>
      </c>
      <c r="F108" s="31">
        <v>0</v>
      </c>
      <c r="G108" s="32" t="s">
        <v>247</v>
      </c>
      <c r="J108" s="32" t="s">
        <v>247</v>
      </c>
      <c r="M108" s="32" t="s">
        <v>247</v>
      </c>
      <c r="P108" s="32" t="s">
        <v>247</v>
      </c>
    </row>
    <row r="109" spans="1:16" ht="12.75">
      <c r="A109" s="30" t="s">
        <v>139</v>
      </c>
      <c r="B109" s="31">
        <v>0</v>
      </c>
      <c r="C109" s="31">
        <v>0</v>
      </c>
      <c r="D109" s="32" t="s">
        <v>247</v>
      </c>
      <c r="E109" s="31">
        <v>0</v>
      </c>
      <c r="F109" s="31">
        <v>0</v>
      </c>
      <c r="G109" s="32" t="s">
        <v>247</v>
      </c>
      <c r="J109" s="32" t="s">
        <v>247</v>
      </c>
      <c r="M109" s="32" t="s">
        <v>247</v>
      </c>
      <c r="P109" s="32" t="s">
        <v>247</v>
      </c>
    </row>
    <row r="110" spans="1:16" ht="12.75">
      <c r="A110" s="30" t="s">
        <v>140</v>
      </c>
      <c r="B110" s="31">
        <v>0</v>
      </c>
      <c r="C110" s="31">
        <v>0</v>
      </c>
      <c r="D110" s="32" t="s">
        <v>247</v>
      </c>
      <c r="E110" s="31">
        <v>0</v>
      </c>
      <c r="F110" s="31">
        <v>0</v>
      </c>
      <c r="G110" s="32" t="s">
        <v>247</v>
      </c>
      <c r="J110" s="32" t="s">
        <v>247</v>
      </c>
      <c r="M110" s="32" t="s">
        <v>247</v>
      </c>
      <c r="P110" s="32" t="s">
        <v>247</v>
      </c>
    </row>
    <row r="111" spans="1:16" ht="12.75">
      <c r="A111" s="30" t="s">
        <v>141</v>
      </c>
      <c r="B111" s="31">
        <v>0</v>
      </c>
      <c r="C111" s="31">
        <v>0</v>
      </c>
      <c r="D111" s="32" t="s">
        <v>247</v>
      </c>
      <c r="E111" s="31">
        <v>0</v>
      </c>
      <c r="F111" s="31">
        <v>0</v>
      </c>
      <c r="G111" s="32" t="s">
        <v>247</v>
      </c>
      <c r="J111" s="32" t="s">
        <v>247</v>
      </c>
      <c r="M111" s="32" t="s">
        <v>247</v>
      </c>
      <c r="P111" s="32" t="s">
        <v>247</v>
      </c>
    </row>
    <row r="112" spans="1:16" ht="12.75">
      <c r="A112" s="30" t="s">
        <v>142</v>
      </c>
      <c r="B112" s="31">
        <v>0.025691473104205033</v>
      </c>
      <c r="C112" s="31">
        <v>4.141149988099715</v>
      </c>
      <c r="D112" s="32">
        <v>1993</v>
      </c>
      <c r="E112" s="31">
        <v>0</v>
      </c>
      <c r="F112" s="31">
        <v>2.749332831703977</v>
      </c>
      <c r="G112" s="32">
        <v>2002</v>
      </c>
      <c r="J112" s="32" t="s">
        <v>247</v>
      </c>
      <c r="M112" s="32" t="s">
        <v>247</v>
      </c>
      <c r="P112" s="32" t="s">
        <v>247</v>
      </c>
    </row>
    <row r="113" spans="1:16" ht="12.75">
      <c r="A113" s="30" t="s">
        <v>143</v>
      </c>
      <c r="B113" s="31">
        <v>0</v>
      </c>
      <c r="C113" s="31">
        <v>0</v>
      </c>
      <c r="D113" s="32">
        <v>2004</v>
      </c>
      <c r="E113" s="31">
        <v>0</v>
      </c>
      <c r="F113" s="31">
        <v>0</v>
      </c>
      <c r="G113" s="32">
        <v>2004</v>
      </c>
      <c r="J113" s="32" t="s">
        <v>247</v>
      </c>
      <c r="M113" s="32" t="s">
        <v>247</v>
      </c>
      <c r="P113" s="32" t="s">
        <v>247</v>
      </c>
    </row>
    <row r="114" spans="1:16" ht="12.75">
      <c r="A114" s="30" t="s">
        <v>144</v>
      </c>
      <c r="B114" s="31">
        <v>0</v>
      </c>
      <c r="C114" s="31">
        <v>0</v>
      </c>
      <c r="D114" s="32" t="s">
        <v>247</v>
      </c>
      <c r="E114" s="31">
        <v>0</v>
      </c>
      <c r="F114" s="31">
        <v>0</v>
      </c>
      <c r="G114" s="32" t="s">
        <v>247</v>
      </c>
      <c r="J114" s="32" t="s">
        <v>247</v>
      </c>
      <c r="M114" s="32" t="s">
        <v>247</v>
      </c>
      <c r="P114" s="32" t="s">
        <v>247</v>
      </c>
    </row>
    <row r="115" spans="1:16" ht="12.75">
      <c r="A115" s="30" t="s">
        <v>145</v>
      </c>
      <c r="B115" s="31">
        <v>0</v>
      </c>
      <c r="C115" s="31">
        <v>0</v>
      </c>
      <c r="D115" s="32" t="s">
        <v>247</v>
      </c>
      <c r="E115" s="31">
        <v>0</v>
      </c>
      <c r="F115" s="31">
        <v>0</v>
      </c>
      <c r="G115" s="32" t="s">
        <v>247</v>
      </c>
      <c r="J115" s="32" t="s">
        <v>247</v>
      </c>
      <c r="M115" s="32" t="s">
        <v>247</v>
      </c>
      <c r="P115" s="32" t="s">
        <v>247</v>
      </c>
    </row>
    <row r="116" spans="1:16" ht="12.75">
      <c r="A116" s="30" t="s">
        <v>146</v>
      </c>
      <c r="B116" s="31">
        <v>0</v>
      </c>
      <c r="C116" s="31">
        <v>24.99785937921052</v>
      </c>
      <c r="D116" s="32">
        <v>2004</v>
      </c>
      <c r="E116" s="31">
        <v>0</v>
      </c>
      <c r="F116" s="31">
        <v>0</v>
      </c>
      <c r="G116" s="32" t="s">
        <v>247</v>
      </c>
      <c r="J116" s="32" t="s">
        <v>247</v>
      </c>
      <c r="M116" s="32" t="s">
        <v>247</v>
      </c>
      <c r="P116" s="32" t="s">
        <v>247</v>
      </c>
    </row>
    <row r="117" spans="1:16" ht="12.75">
      <c r="A117" s="30" t="s">
        <v>147</v>
      </c>
      <c r="B117" s="31">
        <v>0</v>
      </c>
      <c r="C117" s="31">
        <v>0</v>
      </c>
      <c r="D117" s="32">
        <v>2004</v>
      </c>
      <c r="E117" s="31">
        <v>0</v>
      </c>
      <c r="F117" s="31">
        <v>0</v>
      </c>
      <c r="G117" s="32">
        <v>2004</v>
      </c>
      <c r="J117" s="32" t="s">
        <v>247</v>
      </c>
      <c r="M117" s="32" t="s">
        <v>247</v>
      </c>
      <c r="P117" s="32" t="s">
        <v>247</v>
      </c>
    </row>
    <row r="118" spans="1:16" ht="12.75">
      <c r="A118" s="30" t="s">
        <v>148</v>
      </c>
      <c r="B118" s="31">
        <v>0.2432904650019416</v>
      </c>
      <c r="C118" s="31">
        <v>39.21543549336852</v>
      </c>
      <c r="D118" s="32">
        <v>1993</v>
      </c>
      <c r="E118" s="31">
        <v>0</v>
      </c>
      <c r="F118" s="31">
        <v>26.03534878507554</v>
      </c>
      <c r="G118" s="32">
        <v>2002</v>
      </c>
      <c r="J118" s="32" t="s">
        <v>247</v>
      </c>
      <c r="M118" s="32" t="s">
        <v>247</v>
      </c>
      <c r="P118" s="32" t="s">
        <v>247</v>
      </c>
    </row>
    <row r="119" spans="1:16" ht="12.75">
      <c r="A119" s="30" t="s">
        <v>149</v>
      </c>
      <c r="B119" s="31">
        <v>0.0024486698721515416</v>
      </c>
      <c r="C119" s="31">
        <v>0.3946955151536555</v>
      </c>
      <c r="D119" s="32">
        <v>1993</v>
      </c>
      <c r="E119" s="31">
        <v>0</v>
      </c>
      <c r="F119" s="31">
        <v>0.2620405784520283</v>
      </c>
      <c r="G119" s="32">
        <v>2002</v>
      </c>
      <c r="J119" s="32" t="s">
        <v>247</v>
      </c>
      <c r="M119" s="32" t="s">
        <v>247</v>
      </c>
      <c r="P119" s="32" t="s">
        <v>247</v>
      </c>
    </row>
    <row r="120" spans="1:16" ht="12.75">
      <c r="A120" s="30" t="s">
        <v>150</v>
      </c>
      <c r="B120" s="31">
        <v>0</v>
      </c>
      <c r="C120" s="31">
        <v>0.011020603101805441</v>
      </c>
      <c r="D120" s="29">
        <v>2000</v>
      </c>
      <c r="E120" s="31">
        <v>0</v>
      </c>
      <c r="F120" s="31">
        <v>0</v>
      </c>
      <c r="G120" s="29" t="s">
        <v>247</v>
      </c>
      <c r="J120" s="32" t="s">
        <v>247</v>
      </c>
      <c r="M120" s="32" t="s">
        <v>247</v>
      </c>
      <c r="P120" s="32" t="s">
        <v>247</v>
      </c>
    </row>
    <row r="121" spans="1:16" ht="12.75">
      <c r="A121" s="30" t="s">
        <v>151</v>
      </c>
      <c r="B121" s="31">
        <v>0</v>
      </c>
      <c r="C121" s="31">
        <v>0</v>
      </c>
      <c r="D121" s="32" t="s">
        <v>247</v>
      </c>
      <c r="E121" s="31">
        <v>0</v>
      </c>
      <c r="F121" s="31">
        <v>0</v>
      </c>
      <c r="G121" s="32" t="s">
        <v>247</v>
      </c>
      <c r="J121" s="32" t="s">
        <v>247</v>
      </c>
      <c r="M121" s="32" t="s">
        <v>247</v>
      </c>
      <c r="P121" s="32" t="s">
        <v>247</v>
      </c>
    </row>
    <row r="122" spans="1:16" ht="12.75">
      <c r="A122" s="30" t="s">
        <v>152</v>
      </c>
      <c r="B122" s="31">
        <v>0</v>
      </c>
      <c r="C122" s="31">
        <v>0</v>
      </c>
      <c r="D122" s="32" t="s">
        <v>247</v>
      </c>
      <c r="E122" s="31">
        <v>0</v>
      </c>
      <c r="F122" s="31">
        <v>0</v>
      </c>
      <c r="G122" s="32" t="s">
        <v>247</v>
      </c>
      <c r="J122" s="32" t="s">
        <v>247</v>
      </c>
      <c r="M122" s="32" t="s">
        <v>247</v>
      </c>
      <c r="P122" s="32" t="s">
        <v>247</v>
      </c>
    </row>
    <row r="123" spans="1:16" ht="12.75">
      <c r="A123" s="30" t="s">
        <v>153</v>
      </c>
      <c r="B123" s="31">
        <v>0</v>
      </c>
      <c r="C123" s="31">
        <v>0</v>
      </c>
      <c r="D123" s="32" t="s">
        <v>247</v>
      </c>
      <c r="E123" s="31">
        <v>0</v>
      </c>
      <c r="F123" s="31">
        <v>0</v>
      </c>
      <c r="G123" s="32" t="s">
        <v>247</v>
      </c>
      <c r="J123" s="32" t="s">
        <v>247</v>
      </c>
      <c r="M123" s="32" t="s">
        <v>247</v>
      </c>
      <c r="P123" s="32" t="s">
        <v>247</v>
      </c>
    </row>
    <row r="124" spans="1:16" ht="12.75">
      <c r="A124" s="30" t="s">
        <v>154</v>
      </c>
      <c r="B124" s="31">
        <v>0</v>
      </c>
      <c r="C124" s="31">
        <v>0</v>
      </c>
      <c r="D124" s="32" t="s">
        <v>247</v>
      </c>
      <c r="E124" s="31">
        <v>0</v>
      </c>
      <c r="F124" s="31">
        <v>0</v>
      </c>
      <c r="G124" s="32" t="s">
        <v>247</v>
      </c>
      <c r="J124" s="32" t="s">
        <v>247</v>
      </c>
      <c r="M124" s="32" t="s">
        <v>247</v>
      </c>
      <c r="P124" s="32" t="s">
        <v>247</v>
      </c>
    </row>
    <row r="125" spans="1:16" ht="12.75">
      <c r="A125" s="30" t="s">
        <v>155</v>
      </c>
      <c r="D125" s="32" t="s">
        <v>247</v>
      </c>
      <c r="G125" s="32" t="s">
        <v>247</v>
      </c>
      <c r="J125" s="32" t="s">
        <v>247</v>
      </c>
      <c r="M125" s="32" t="s">
        <v>247</v>
      </c>
      <c r="P125" s="32" t="s">
        <v>247</v>
      </c>
    </row>
    <row r="126" spans="1:16" ht="12.75">
      <c r="A126" s="30" t="s">
        <v>156</v>
      </c>
      <c r="B126" s="31">
        <v>0</v>
      </c>
      <c r="C126" s="31">
        <v>0</v>
      </c>
      <c r="D126" s="32" t="s">
        <v>247</v>
      </c>
      <c r="E126" s="31">
        <v>0</v>
      </c>
      <c r="F126" s="31">
        <v>0</v>
      </c>
      <c r="G126" s="32" t="s">
        <v>247</v>
      </c>
      <c r="J126" s="32" t="s">
        <v>247</v>
      </c>
      <c r="M126" s="32" t="s">
        <v>247</v>
      </c>
      <c r="P126" s="32" t="s">
        <v>247</v>
      </c>
    </row>
    <row r="127" spans="1:16" ht="12.75">
      <c r="A127" s="30" t="s">
        <v>157</v>
      </c>
      <c r="B127" s="31">
        <v>1.3262249828185841</v>
      </c>
      <c r="C127" s="31">
        <v>213.77118196145045</v>
      </c>
      <c r="D127" s="32">
        <v>1993</v>
      </c>
      <c r="E127" s="31">
        <v>0</v>
      </c>
      <c r="F127" s="31">
        <v>141.92389329720376</v>
      </c>
      <c r="G127" s="32">
        <v>2002</v>
      </c>
      <c r="J127" s="32" t="s">
        <v>247</v>
      </c>
      <c r="M127" s="32" t="s">
        <v>247</v>
      </c>
      <c r="P127" s="32" t="s">
        <v>247</v>
      </c>
    </row>
    <row r="128" spans="1:16" ht="12.75">
      <c r="A128" s="30" t="s">
        <v>158</v>
      </c>
      <c r="B128" s="31">
        <v>0</v>
      </c>
      <c r="C128" s="31">
        <v>0</v>
      </c>
      <c r="D128" s="32">
        <v>2004</v>
      </c>
      <c r="E128" s="31">
        <v>0</v>
      </c>
      <c r="F128" s="31">
        <v>0</v>
      </c>
      <c r="G128" s="32">
        <v>2004</v>
      </c>
      <c r="J128" s="32" t="s">
        <v>247</v>
      </c>
      <c r="M128" s="32" t="s">
        <v>247</v>
      </c>
      <c r="P128" s="32" t="s">
        <v>247</v>
      </c>
    </row>
    <row r="129" spans="1:16" ht="12.75">
      <c r="A129" s="30" t="s">
        <v>159</v>
      </c>
      <c r="B129" s="31">
        <v>0</v>
      </c>
      <c r="C129" s="31">
        <v>0.9065396979922666</v>
      </c>
      <c r="D129" s="32">
        <v>2004</v>
      </c>
      <c r="E129" s="31">
        <v>0</v>
      </c>
      <c r="F129" s="31">
        <v>0</v>
      </c>
      <c r="G129" s="32" t="s">
        <v>247</v>
      </c>
      <c r="J129" s="32" t="s">
        <v>247</v>
      </c>
      <c r="M129" s="32" t="s">
        <v>247</v>
      </c>
      <c r="P129" s="32" t="s">
        <v>247</v>
      </c>
    </row>
    <row r="130" spans="1:16" ht="12.75">
      <c r="A130" s="30" t="s">
        <v>160</v>
      </c>
      <c r="B130" s="31">
        <v>0</v>
      </c>
      <c r="C130" s="31">
        <v>0</v>
      </c>
      <c r="D130" s="32" t="s">
        <v>247</v>
      </c>
      <c r="E130" s="31">
        <v>0</v>
      </c>
      <c r="F130" s="31">
        <v>0</v>
      </c>
      <c r="G130" s="32" t="s">
        <v>247</v>
      </c>
      <c r="J130" s="32" t="s">
        <v>247</v>
      </c>
      <c r="M130" s="32" t="s">
        <v>247</v>
      </c>
      <c r="P130" s="32" t="s">
        <v>247</v>
      </c>
    </row>
    <row r="131" spans="1:16" ht="12.75">
      <c r="A131" s="30" t="s">
        <v>161</v>
      </c>
      <c r="B131" s="31">
        <v>0</v>
      </c>
      <c r="C131" s="31">
        <v>0</v>
      </c>
      <c r="D131" s="32" t="s">
        <v>247</v>
      </c>
      <c r="E131" s="31">
        <v>0</v>
      </c>
      <c r="F131" s="31">
        <v>0</v>
      </c>
      <c r="G131" s="32" t="s">
        <v>247</v>
      </c>
      <c r="J131" s="32" t="s">
        <v>247</v>
      </c>
      <c r="M131" s="32" t="s">
        <v>247</v>
      </c>
      <c r="P131" s="32" t="s">
        <v>247</v>
      </c>
    </row>
    <row r="132" spans="1:16" ht="12.75">
      <c r="A132" s="30" t="s">
        <v>162</v>
      </c>
      <c r="D132" s="32" t="s">
        <v>247</v>
      </c>
      <c r="G132" s="32" t="s">
        <v>247</v>
      </c>
      <c r="J132" s="32" t="s">
        <v>247</v>
      </c>
      <c r="M132" s="32" t="s">
        <v>247</v>
      </c>
      <c r="P132" s="32" t="s">
        <v>247</v>
      </c>
    </row>
    <row r="133" spans="1:16" ht="12.75">
      <c r="A133" s="30" t="s">
        <v>163</v>
      </c>
      <c r="B133" s="31">
        <v>0.38673452316708634</v>
      </c>
      <c r="C133" s="31">
        <v>62.33685626025859</v>
      </c>
      <c r="D133" s="32">
        <v>1993</v>
      </c>
      <c r="E133" s="31">
        <v>0</v>
      </c>
      <c r="F133" s="31">
        <v>41.385790428756074</v>
      </c>
      <c r="G133" s="32">
        <v>2002</v>
      </c>
      <c r="J133" s="32" t="s">
        <v>247</v>
      </c>
      <c r="M133" s="32" t="s">
        <v>247</v>
      </c>
      <c r="P133" s="32" t="s">
        <v>247</v>
      </c>
    </row>
    <row r="134" spans="1:16" ht="12.75">
      <c r="A134" s="30" t="s">
        <v>164</v>
      </c>
      <c r="B134" s="31">
        <v>0</v>
      </c>
      <c r="C134" s="31">
        <v>0</v>
      </c>
      <c r="D134" s="32" t="s">
        <v>247</v>
      </c>
      <c r="E134" s="31">
        <v>0</v>
      </c>
      <c r="F134" s="31">
        <v>0</v>
      </c>
      <c r="G134" s="32" t="s">
        <v>247</v>
      </c>
      <c r="J134" s="32" t="s">
        <v>247</v>
      </c>
      <c r="M134" s="32" t="s">
        <v>247</v>
      </c>
      <c r="P134" s="32" t="s">
        <v>247</v>
      </c>
    </row>
    <row r="135" spans="1:16" ht="12.75">
      <c r="A135" s="30" t="s">
        <v>165</v>
      </c>
      <c r="B135" s="31">
        <v>0</v>
      </c>
      <c r="C135" s="31">
        <v>0</v>
      </c>
      <c r="D135" s="32" t="s">
        <v>247</v>
      </c>
      <c r="E135" s="31">
        <v>0</v>
      </c>
      <c r="F135" s="31">
        <v>0</v>
      </c>
      <c r="G135" s="32" t="s">
        <v>247</v>
      </c>
      <c r="J135" s="32" t="s">
        <v>247</v>
      </c>
      <c r="M135" s="32" t="s">
        <v>247</v>
      </c>
      <c r="P135" s="32" t="s">
        <v>247</v>
      </c>
    </row>
    <row r="136" spans="1:16" ht="12.75">
      <c r="A136" s="30" t="s">
        <v>166</v>
      </c>
      <c r="B136" s="31">
        <v>0</v>
      </c>
      <c r="C136" s="31">
        <v>0</v>
      </c>
      <c r="D136" s="32">
        <v>2004</v>
      </c>
      <c r="E136" s="31">
        <v>0</v>
      </c>
      <c r="F136" s="31">
        <v>0</v>
      </c>
      <c r="G136" s="32">
        <v>2004</v>
      </c>
      <c r="J136" s="32" t="s">
        <v>247</v>
      </c>
      <c r="M136" s="32" t="s">
        <v>247</v>
      </c>
      <c r="P136" s="32" t="s">
        <v>247</v>
      </c>
    </row>
    <row r="137" spans="1:16" ht="12.75">
      <c r="A137" s="30" t="s">
        <v>167</v>
      </c>
      <c r="B137" s="31">
        <v>0</v>
      </c>
      <c r="C137" s="31">
        <v>0</v>
      </c>
      <c r="D137" s="32" t="s">
        <v>247</v>
      </c>
      <c r="E137" s="31">
        <v>0</v>
      </c>
      <c r="F137" s="31">
        <v>0</v>
      </c>
      <c r="G137" s="32" t="s">
        <v>247</v>
      </c>
      <c r="J137" s="32" t="s">
        <v>247</v>
      </c>
      <c r="M137" s="32" t="s">
        <v>247</v>
      </c>
      <c r="P137" s="32" t="s">
        <v>247</v>
      </c>
    </row>
    <row r="138" spans="1:16" ht="12.75">
      <c r="A138" s="30" t="s">
        <v>168</v>
      </c>
      <c r="B138" s="31">
        <v>0</v>
      </c>
      <c r="C138" s="31">
        <v>0.769416046195117</v>
      </c>
      <c r="D138" s="32">
        <v>2004</v>
      </c>
      <c r="E138" s="31">
        <v>0</v>
      </c>
      <c r="F138" s="31">
        <v>0</v>
      </c>
      <c r="G138" s="32" t="s">
        <v>247</v>
      </c>
      <c r="J138" s="32" t="s">
        <v>247</v>
      </c>
      <c r="M138" s="32" t="s">
        <v>247</v>
      </c>
      <c r="P138" s="32" t="s">
        <v>247</v>
      </c>
    </row>
    <row r="139" spans="1:16" ht="12.75">
      <c r="A139" s="30" t="s">
        <v>169</v>
      </c>
      <c r="B139" s="31">
        <v>0</v>
      </c>
      <c r="C139" s="31">
        <v>0</v>
      </c>
      <c r="D139" s="32">
        <v>2004</v>
      </c>
      <c r="E139" s="31">
        <v>0</v>
      </c>
      <c r="F139" s="31">
        <v>0</v>
      </c>
      <c r="G139" s="32">
        <v>2004</v>
      </c>
      <c r="J139" s="32" t="s">
        <v>247</v>
      </c>
      <c r="M139" s="32" t="s">
        <v>247</v>
      </c>
      <c r="P139" s="32" t="s">
        <v>247</v>
      </c>
    </row>
    <row r="140" spans="1:16" ht="12.75">
      <c r="A140" s="30" t="s">
        <v>170</v>
      </c>
      <c r="B140" s="31">
        <v>0</v>
      </c>
      <c r="C140" s="31">
        <v>1.2678496376482482</v>
      </c>
      <c r="D140" s="32">
        <v>2004</v>
      </c>
      <c r="E140" s="31">
        <v>0</v>
      </c>
      <c r="F140" s="31">
        <v>0</v>
      </c>
      <c r="G140" s="32" t="s">
        <v>247</v>
      </c>
      <c r="J140" s="32" t="s">
        <v>247</v>
      </c>
      <c r="M140" s="32" t="s">
        <v>247</v>
      </c>
      <c r="P140" s="32" t="s">
        <v>247</v>
      </c>
    </row>
    <row r="141" spans="1:16" ht="12.75">
      <c r="A141" s="30" t="s">
        <v>171</v>
      </c>
      <c r="B141" s="31">
        <v>0</v>
      </c>
      <c r="C141" s="31">
        <v>6.1487986718563095</v>
      </c>
      <c r="D141" s="32">
        <v>2004</v>
      </c>
      <c r="E141" s="31">
        <v>0</v>
      </c>
      <c r="F141" s="31">
        <v>0</v>
      </c>
      <c r="G141" s="32" t="s">
        <v>247</v>
      </c>
      <c r="J141" s="32" t="s">
        <v>247</v>
      </c>
      <c r="M141" s="32" t="s">
        <v>247</v>
      </c>
      <c r="P141" s="32" t="s">
        <v>247</v>
      </c>
    </row>
    <row r="142" spans="1:16" ht="12.75">
      <c r="A142" s="30" t="s">
        <v>172</v>
      </c>
      <c r="B142" s="31">
        <v>0</v>
      </c>
      <c r="C142" s="31">
        <v>0</v>
      </c>
      <c r="D142" s="32" t="s">
        <v>247</v>
      </c>
      <c r="E142" s="31">
        <v>0</v>
      </c>
      <c r="F142" s="31">
        <v>0</v>
      </c>
      <c r="G142" s="32" t="s">
        <v>247</v>
      </c>
      <c r="J142" s="32" t="s">
        <v>247</v>
      </c>
      <c r="M142" s="32" t="s">
        <v>247</v>
      </c>
      <c r="P142" s="32" t="s">
        <v>247</v>
      </c>
    </row>
    <row r="143" spans="1:16" ht="12.75">
      <c r="A143" s="30" t="s">
        <v>173</v>
      </c>
      <c r="B143" s="31">
        <v>2.5403417193642737</v>
      </c>
      <c r="C143" s="31">
        <v>409.4718912475567</v>
      </c>
      <c r="D143" s="32">
        <v>1993</v>
      </c>
      <c r="E143" s="31">
        <v>0</v>
      </c>
      <c r="F143" s="31">
        <v>271.8506978742448</v>
      </c>
      <c r="G143" s="32">
        <v>2002</v>
      </c>
      <c r="J143" s="32" t="s">
        <v>247</v>
      </c>
      <c r="M143" s="32" t="s">
        <v>247</v>
      </c>
      <c r="P143" s="32" t="s">
        <v>247</v>
      </c>
    </row>
    <row r="144" spans="1:16" ht="12.75">
      <c r="A144" s="30" t="s">
        <v>174</v>
      </c>
      <c r="B144" s="31">
        <v>0.7102135254336679</v>
      </c>
      <c r="C144" s="31">
        <v>114.47769929224137</v>
      </c>
      <c r="D144" s="32">
        <v>1993</v>
      </c>
      <c r="E144" s="31">
        <v>0</v>
      </c>
      <c r="F144" s="31">
        <v>76.00239017339253</v>
      </c>
      <c r="G144" s="32">
        <v>2002</v>
      </c>
      <c r="J144" s="32" t="s">
        <v>247</v>
      </c>
      <c r="M144" s="32" t="s">
        <v>247</v>
      </c>
      <c r="P144" s="32" t="s">
        <v>247</v>
      </c>
    </row>
    <row r="145" spans="1:16" ht="12.75">
      <c r="A145" s="30" t="s">
        <v>175</v>
      </c>
      <c r="B145" s="31">
        <v>0</v>
      </c>
      <c r="C145" s="31">
        <v>0</v>
      </c>
      <c r="D145" s="32" t="s">
        <v>247</v>
      </c>
      <c r="E145" s="31">
        <v>0</v>
      </c>
      <c r="F145" s="31">
        <v>0</v>
      </c>
      <c r="G145" s="32" t="s">
        <v>247</v>
      </c>
      <c r="J145" s="32" t="s">
        <v>247</v>
      </c>
      <c r="M145" s="32" t="s">
        <v>247</v>
      </c>
      <c r="P145" s="32" t="s">
        <v>247</v>
      </c>
    </row>
    <row r="146" spans="1:16" ht="12.75">
      <c r="A146" s="30" t="s">
        <v>255</v>
      </c>
      <c r="B146" s="31">
        <v>0</v>
      </c>
      <c r="C146" s="31">
        <v>0.13282813901147889</v>
      </c>
      <c r="D146" s="29">
        <v>2000</v>
      </c>
      <c r="E146" s="31">
        <v>0</v>
      </c>
      <c r="F146" s="31">
        <v>0</v>
      </c>
      <c r="G146" s="29" t="s">
        <v>247</v>
      </c>
      <c r="J146" s="32" t="s">
        <v>247</v>
      </c>
      <c r="M146" s="32" t="s">
        <v>247</v>
      </c>
      <c r="P146" s="32" t="s">
        <v>247</v>
      </c>
    </row>
    <row r="147" spans="1:16" ht="12.75">
      <c r="A147" s="30" t="s">
        <v>176</v>
      </c>
      <c r="B147" s="31">
        <v>1.548495151644358</v>
      </c>
      <c r="C147" s="31">
        <v>249.59840382819192</v>
      </c>
      <c r="D147" s="32">
        <v>1993</v>
      </c>
      <c r="E147" s="31">
        <v>0</v>
      </c>
      <c r="F147" s="31">
        <v>165.7097879472488</v>
      </c>
      <c r="G147" s="32">
        <v>2002</v>
      </c>
      <c r="J147" s="32" t="s">
        <v>247</v>
      </c>
      <c r="M147" s="32" t="s">
        <v>247</v>
      </c>
      <c r="P147" s="32" t="s">
        <v>247</v>
      </c>
    </row>
    <row r="148" spans="1:16" ht="12.75">
      <c r="A148" s="30" t="s">
        <v>177</v>
      </c>
      <c r="B148" s="31">
        <v>0</v>
      </c>
      <c r="C148" s="31">
        <v>38.25209158827082</v>
      </c>
      <c r="D148" s="32">
        <v>1997</v>
      </c>
      <c r="E148" s="31">
        <v>0</v>
      </c>
      <c r="F148" s="31">
        <v>0</v>
      </c>
      <c r="G148" s="32" t="s">
        <v>247</v>
      </c>
      <c r="J148" s="32" t="s">
        <v>247</v>
      </c>
      <c r="M148" s="32" t="s">
        <v>247</v>
      </c>
      <c r="P148" s="32" t="s">
        <v>247</v>
      </c>
    </row>
    <row r="149" spans="1:16" ht="12.75">
      <c r="A149" s="30" t="s">
        <v>178</v>
      </c>
      <c r="B149" s="31">
        <v>0</v>
      </c>
      <c r="C149" s="31">
        <v>0</v>
      </c>
      <c r="D149" s="32" t="s">
        <v>247</v>
      </c>
      <c r="E149" s="31">
        <v>0</v>
      </c>
      <c r="F149" s="31">
        <v>0</v>
      </c>
      <c r="G149" s="32" t="s">
        <v>247</v>
      </c>
      <c r="J149" s="32" t="s">
        <v>247</v>
      </c>
      <c r="M149" s="32" t="s">
        <v>247</v>
      </c>
      <c r="P149" s="32" t="s">
        <v>247</v>
      </c>
    </row>
    <row r="150" spans="1:16" ht="12.75">
      <c r="A150" s="30" t="s">
        <v>179</v>
      </c>
      <c r="B150" s="31">
        <v>0</v>
      </c>
      <c r="C150" s="31">
        <v>0.01096336244606734</v>
      </c>
      <c r="D150" s="32">
        <v>2004</v>
      </c>
      <c r="E150" s="31">
        <v>0</v>
      </c>
      <c r="F150" s="31">
        <v>0</v>
      </c>
      <c r="G150" s="32" t="s">
        <v>247</v>
      </c>
      <c r="J150" s="32" t="s">
        <v>247</v>
      </c>
      <c r="M150" s="32" t="s">
        <v>247</v>
      </c>
      <c r="P150" s="32" t="s">
        <v>247</v>
      </c>
    </row>
    <row r="151" spans="1:16" ht="12.75">
      <c r="A151" s="30" t="s">
        <v>180</v>
      </c>
      <c r="B151" s="31">
        <v>0</v>
      </c>
      <c r="C151" s="31">
        <v>0.04171279722010275</v>
      </c>
      <c r="D151" s="32">
        <v>2004</v>
      </c>
      <c r="E151" s="31">
        <v>0</v>
      </c>
      <c r="F151" s="31">
        <v>0</v>
      </c>
      <c r="G151" s="32" t="s">
        <v>247</v>
      </c>
      <c r="J151" s="32" t="s">
        <v>247</v>
      </c>
      <c r="M151" s="32" t="s">
        <v>247</v>
      </c>
      <c r="P151" s="32" t="s">
        <v>247</v>
      </c>
    </row>
    <row r="152" spans="1:16" ht="12.75">
      <c r="A152" s="30" t="s">
        <v>181</v>
      </c>
      <c r="B152" s="31">
        <v>0</v>
      </c>
      <c r="C152" s="31">
        <v>0.030749434774035404</v>
      </c>
      <c r="D152" s="32">
        <v>2004</v>
      </c>
      <c r="E152" s="31">
        <v>0</v>
      </c>
      <c r="F152" s="31">
        <v>0</v>
      </c>
      <c r="G152" s="32" t="s">
        <v>247</v>
      </c>
      <c r="J152" s="32" t="s">
        <v>247</v>
      </c>
      <c r="M152" s="32" t="s">
        <v>247</v>
      </c>
      <c r="P152" s="32" t="s">
        <v>247</v>
      </c>
    </row>
    <row r="153" spans="1:16" ht="12.75">
      <c r="A153" s="30" t="s">
        <v>182</v>
      </c>
      <c r="B153" s="31">
        <v>0</v>
      </c>
      <c r="C153" s="31">
        <v>0</v>
      </c>
      <c r="D153" s="32">
        <v>2004</v>
      </c>
      <c r="E153" s="31">
        <v>0</v>
      </c>
      <c r="F153" s="31">
        <v>0</v>
      </c>
      <c r="G153" s="32">
        <v>2004</v>
      </c>
      <c r="J153" s="32" t="s">
        <v>247</v>
      </c>
      <c r="M153" s="32" t="s">
        <v>247</v>
      </c>
      <c r="P153" s="32" t="s">
        <v>247</v>
      </c>
    </row>
    <row r="154" spans="1:16" ht="12.75">
      <c r="A154" s="30" t="s">
        <v>183</v>
      </c>
      <c r="B154" s="31">
        <v>0.0020660226287964882</v>
      </c>
      <c r="C154" s="31">
        <v>0.3330174782096854</v>
      </c>
      <c r="D154" s="32">
        <v>1993</v>
      </c>
      <c r="E154" s="31">
        <v>0</v>
      </c>
      <c r="F154" s="31">
        <v>0.2210921818828615</v>
      </c>
      <c r="G154" s="32">
        <v>2002</v>
      </c>
      <c r="J154" s="32" t="s">
        <v>247</v>
      </c>
      <c r="M154" s="32" t="s">
        <v>247</v>
      </c>
      <c r="P154" s="32" t="s">
        <v>247</v>
      </c>
    </row>
    <row r="155" spans="1:16" ht="12.75">
      <c r="A155" s="30" t="s">
        <v>184</v>
      </c>
      <c r="D155" s="32" t="s">
        <v>247</v>
      </c>
      <c r="G155" s="32" t="s">
        <v>247</v>
      </c>
      <c r="J155" s="32" t="s">
        <v>247</v>
      </c>
      <c r="M155" s="32" t="s">
        <v>247</v>
      </c>
      <c r="P155" s="32" t="s">
        <v>247</v>
      </c>
    </row>
    <row r="156" spans="1:16" ht="12.75">
      <c r="A156" s="30" t="s">
        <v>185</v>
      </c>
      <c r="B156" s="31">
        <v>0</v>
      </c>
      <c r="C156" s="31">
        <v>0</v>
      </c>
      <c r="D156" s="32" t="s">
        <v>247</v>
      </c>
      <c r="E156" s="31">
        <v>0</v>
      </c>
      <c r="F156" s="31">
        <v>0</v>
      </c>
      <c r="G156" s="32" t="s">
        <v>247</v>
      </c>
      <c r="J156" s="32" t="s">
        <v>247</v>
      </c>
      <c r="M156" s="32" t="s">
        <v>247</v>
      </c>
      <c r="P156" s="32" t="s">
        <v>247</v>
      </c>
    </row>
    <row r="157" spans="1:16" ht="12.75">
      <c r="A157" s="30" t="s">
        <v>186</v>
      </c>
      <c r="B157" s="31">
        <v>0</v>
      </c>
      <c r="C157" s="31">
        <v>0</v>
      </c>
      <c r="D157" s="32" t="s">
        <v>247</v>
      </c>
      <c r="E157" s="31">
        <v>0</v>
      </c>
      <c r="F157" s="31">
        <v>0</v>
      </c>
      <c r="G157" s="32" t="s">
        <v>247</v>
      </c>
      <c r="J157" s="32" t="s">
        <v>247</v>
      </c>
      <c r="M157" s="32" t="s">
        <v>247</v>
      </c>
      <c r="P157" s="32" t="s">
        <v>247</v>
      </c>
    </row>
    <row r="158" spans="1:16" ht="12.75">
      <c r="A158" s="30" t="s">
        <v>187</v>
      </c>
      <c r="B158" s="31">
        <v>0</v>
      </c>
      <c r="C158" s="31">
        <v>0</v>
      </c>
      <c r="D158" s="32" t="s">
        <v>247</v>
      </c>
      <c r="E158" s="31">
        <v>0</v>
      </c>
      <c r="F158" s="31">
        <v>0</v>
      </c>
      <c r="G158" s="32" t="s">
        <v>247</v>
      </c>
      <c r="J158" s="32" t="s">
        <v>247</v>
      </c>
      <c r="M158" s="32" t="s">
        <v>247</v>
      </c>
      <c r="P158" s="32" t="s">
        <v>247</v>
      </c>
    </row>
    <row r="159" spans="1:16" ht="12.75">
      <c r="A159" s="30" t="s">
        <v>188</v>
      </c>
      <c r="B159" s="31">
        <v>0</v>
      </c>
      <c r="C159" s="31">
        <v>0</v>
      </c>
      <c r="D159" s="32" t="s">
        <v>247</v>
      </c>
      <c r="E159" s="31">
        <v>0</v>
      </c>
      <c r="F159" s="31">
        <v>0</v>
      </c>
      <c r="G159" s="32" t="s">
        <v>247</v>
      </c>
      <c r="J159" s="32" t="s">
        <v>247</v>
      </c>
      <c r="M159" s="32" t="s">
        <v>247</v>
      </c>
      <c r="P159" s="32" t="s">
        <v>247</v>
      </c>
    </row>
    <row r="160" spans="1:16" ht="12.75">
      <c r="A160" s="30" t="s">
        <v>189</v>
      </c>
      <c r="B160" s="31">
        <v>0</v>
      </c>
      <c r="C160" s="31">
        <v>0</v>
      </c>
      <c r="D160" s="32" t="s">
        <v>247</v>
      </c>
      <c r="E160" s="31">
        <v>0</v>
      </c>
      <c r="F160" s="31">
        <v>0</v>
      </c>
      <c r="G160" s="32" t="s">
        <v>247</v>
      </c>
      <c r="J160" s="32" t="s">
        <v>247</v>
      </c>
      <c r="M160" s="32" t="s">
        <v>247</v>
      </c>
      <c r="P160" s="32" t="s">
        <v>247</v>
      </c>
    </row>
    <row r="161" spans="1:16" ht="12.75">
      <c r="A161" s="30" t="s">
        <v>190</v>
      </c>
      <c r="B161" s="31">
        <v>0.39549297990715626</v>
      </c>
      <c r="C161" s="31">
        <v>63.748611938019856</v>
      </c>
      <c r="D161" s="32">
        <v>1993</v>
      </c>
      <c r="E161" s="31">
        <v>0</v>
      </c>
      <c r="F161" s="31">
        <v>42.323062985018794</v>
      </c>
      <c r="G161" s="32">
        <v>2002</v>
      </c>
      <c r="J161" s="32" t="s">
        <v>247</v>
      </c>
      <c r="M161" s="32" t="s">
        <v>247</v>
      </c>
      <c r="P161" s="32" t="s">
        <v>247</v>
      </c>
    </row>
    <row r="162" spans="1:16" ht="12.75">
      <c r="A162" s="30" t="s">
        <v>191</v>
      </c>
      <c r="B162" s="31">
        <v>0.14071920495712303</v>
      </c>
      <c r="C162" s="31">
        <v>22.68220788936435</v>
      </c>
      <c r="D162" s="32">
        <v>1993</v>
      </c>
      <c r="E162" s="31">
        <v>0</v>
      </c>
      <c r="F162" s="31">
        <v>15.058845737287692</v>
      </c>
      <c r="G162" s="32">
        <v>2002</v>
      </c>
      <c r="J162" s="32" t="s">
        <v>247</v>
      </c>
      <c r="M162" s="32" t="s">
        <v>247</v>
      </c>
      <c r="P162" s="32" t="s">
        <v>247</v>
      </c>
    </row>
    <row r="163" spans="1:16" ht="12.75">
      <c r="A163" s="30" t="s">
        <v>192</v>
      </c>
      <c r="B163" s="31">
        <v>0</v>
      </c>
      <c r="C163" s="31">
        <v>0</v>
      </c>
      <c r="D163" s="32">
        <v>2004</v>
      </c>
      <c r="E163" s="31">
        <v>0</v>
      </c>
      <c r="F163" s="31">
        <v>0</v>
      </c>
      <c r="G163" s="32">
        <v>2004</v>
      </c>
      <c r="J163" s="32" t="s">
        <v>247</v>
      </c>
      <c r="M163" s="32" t="s">
        <v>247</v>
      </c>
      <c r="P163" s="32" t="s">
        <v>247</v>
      </c>
    </row>
    <row r="164" spans="1:16" ht="12.75">
      <c r="A164" s="30" t="s">
        <v>193</v>
      </c>
      <c r="B164" s="31">
        <v>0</v>
      </c>
      <c r="C164" s="31">
        <v>0</v>
      </c>
      <c r="D164" s="32" t="s">
        <v>247</v>
      </c>
      <c r="E164" s="31">
        <v>0</v>
      </c>
      <c r="F164" s="31">
        <v>0</v>
      </c>
      <c r="G164" s="32" t="s">
        <v>247</v>
      </c>
      <c r="J164" s="32" t="s">
        <v>247</v>
      </c>
      <c r="M164" s="32" t="s">
        <v>247</v>
      </c>
      <c r="P164" s="32" t="s">
        <v>247</v>
      </c>
    </row>
    <row r="165" spans="1:16" ht="12.75">
      <c r="A165" s="30" t="s">
        <v>194</v>
      </c>
      <c r="B165" s="31">
        <v>0</v>
      </c>
      <c r="C165" s="31">
        <v>0</v>
      </c>
      <c r="D165" s="32" t="s">
        <v>247</v>
      </c>
      <c r="E165" s="31">
        <v>0</v>
      </c>
      <c r="F165" s="31">
        <v>0</v>
      </c>
      <c r="G165" s="32" t="s">
        <v>247</v>
      </c>
      <c r="J165" s="32" t="s">
        <v>247</v>
      </c>
      <c r="M165" s="32" t="s">
        <v>247</v>
      </c>
      <c r="P165" s="32" t="s">
        <v>247</v>
      </c>
    </row>
    <row r="166" spans="1:16" ht="12.75">
      <c r="A166" s="30" t="s">
        <v>195</v>
      </c>
      <c r="B166" s="31">
        <v>2.4704686978157158</v>
      </c>
      <c r="C166" s="31">
        <v>398.20921817386125</v>
      </c>
      <c r="D166" s="32">
        <v>1993</v>
      </c>
      <c r="E166" s="31">
        <v>0</v>
      </c>
      <c r="F166" s="31">
        <v>264.3733457031711</v>
      </c>
      <c r="G166" s="32">
        <v>2002</v>
      </c>
      <c r="J166" s="32" t="s">
        <v>247</v>
      </c>
      <c r="M166" s="32" t="s">
        <v>247</v>
      </c>
      <c r="P166" s="32" t="s">
        <v>247</v>
      </c>
    </row>
    <row r="167" spans="1:16" ht="12.75">
      <c r="A167" s="30" t="s">
        <v>196</v>
      </c>
      <c r="B167" s="31">
        <v>0</v>
      </c>
      <c r="C167" s="31">
        <v>0</v>
      </c>
      <c r="D167" s="32" t="s">
        <v>247</v>
      </c>
      <c r="E167" s="31">
        <v>0</v>
      </c>
      <c r="F167" s="31">
        <v>0</v>
      </c>
      <c r="G167" s="32" t="s">
        <v>247</v>
      </c>
      <c r="J167" s="32" t="s">
        <v>247</v>
      </c>
      <c r="M167" s="32" t="s">
        <v>247</v>
      </c>
      <c r="P167" s="32" t="s">
        <v>247</v>
      </c>
    </row>
    <row r="168" spans="1:16" ht="12.75">
      <c r="A168" s="30" t="s">
        <v>197</v>
      </c>
      <c r="B168" s="31">
        <v>0</v>
      </c>
      <c r="C168" s="31">
        <v>0</v>
      </c>
      <c r="D168" s="32" t="s">
        <v>247</v>
      </c>
      <c r="E168" s="31">
        <v>0</v>
      </c>
      <c r="F168" s="31">
        <v>0</v>
      </c>
      <c r="G168" s="32" t="s">
        <v>247</v>
      </c>
      <c r="J168" s="32" t="s">
        <v>247</v>
      </c>
      <c r="M168" s="32" t="s">
        <v>247</v>
      </c>
      <c r="P168" s="32" t="s">
        <v>247</v>
      </c>
    </row>
    <row r="169" spans="1:16" ht="12.75">
      <c r="A169" s="30" t="s">
        <v>198</v>
      </c>
      <c r="B169" s="31">
        <v>0</v>
      </c>
      <c r="C169" s="31">
        <v>0.11318142688018694</v>
      </c>
      <c r="D169" s="32">
        <v>2004</v>
      </c>
      <c r="E169" s="31">
        <v>0</v>
      </c>
      <c r="F169" s="31">
        <v>0</v>
      </c>
      <c r="G169" s="32" t="s">
        <v>247</v>
      </c>
      <c r="J169" s="32" t="s">
        <v>247</v>
      </c>
      <c r="M169" s="32" t="s">
        <v>247</v>
      </c>
      <c r="P169" s="32" t="s">
        <v>247</v>
      </c>
    </row>
    <row r="170" spans="1:16" ht="12.75">
      <c r="A170" s="30" t="s">
        <v>199</v>
      </c>
      <c r="B170" s="31">
        <v>0</v>
      </c>
      <c r="C170" s="31">
        <v>0</v>
      </c>
      <c r="D170" s="32" t="s">
        <v>247</v>
      </c>
      <c r="E170" s="31">
        <v>0</v>
      </c>
      <c r="F170" s="31">
        <v>0</v>
      </c>
      <c r="G170" s="32" t="s">
        <v>247</v>
      </c>
      <c r="J170" s="32" t="s">
        <v>247</v>
      </c>
      <c r="M170" s="32" t="s">
        <v>247</v>
      </c>
      <c r="P170" s="32" t="s">
        <v>247</v>
      </c>
    </row>
    <row r="171" spans="1:16" ht="12.75">
      <c r="A171" s="30" t="s">
        <v>200</v>
      </c>
      <c r="B171" s="31">
        <v>0.8339997140266558</v>
      </c>
      <c r="C171" s="31">
        <v>134.43051287126727</v>
      </c>
      <c r="D171" s="32">
        <v>1993</v>
      </c>
      <c r="E171" s="31">
        <v>0</v>
      </c>
      <c r="F171" s="31">
        <v>89.24917563523896</v>
      </c>
      <c r="G171" s="32">
        <v>2002</v>
      </c>
      <c r="J171" s="32" t="s">
        <v>247</v>
      </c>
      <c r="M171" s="32" t="s">
        <v>247</v>
      </c>
      <c r="P171" s="32" t="s">
        <v>247</v>
      </c>
    </row>
    <row r="172" spans="1:16" ht="12.75">
      <c r="A172" s="30" t="s">
        <v>201</v>
      </c>
      <c r="B172" s="31">
        <v>0.6428707247211306</v>
      </c>
      <c r="C172" s="31">
        <v>103.62286674767697</v>
      </c>
      <c r="D172" s="32">
        <v>1993</v>
      </c>
      <c r="E172" s="31">
        <v>0</v>
      </c>
      <c r="F172" s="31">
        <v>68.79580562968361</v>
      </c>
      <c r="G172" s="32">
        <v>2002</v>
      </c>
      <c r="J172" s="32" t="s">
        <v>247</v>
      </c>
      <c r="M172" s="32" t="s">
        <v>247</v>
      </c>
      <c r="P172" s="32" t="s">
        <v>247</v>
      </c>
    </row>
    <row r="173" spans="1:16" ht="12.75">
      <c r="A173" s="30" t="s">
        <v>202</v>
      </c>
      <c r="B173" s="31">
        <v>0</v>
      </c>
      <c r="C173" s="31">
        <v>0</v>
      </c>
      <c r="D173" s="32" t="s">
        <v>247</v>
      </c>
      <c r="E173" s="31">
        <v>0</v>
      </c>
      <c r="F173" s="31">
        <v>0</v>
      </c>
      <c r="G173" s="32" t="s">
        <v>247</v>
      </c>
      <c r="J173" s="32" t="s">
        <v>247</v>
      </c>
      <c r="M173" s="32" t="s">
        <v>247</v>
      </c>
      <c r="P173" s="32" t="s">
        <v>247</v>
      </c>
    </row>
    <row r="174" spans="1:16" ht="12.75">
      <c r="A174" s="30" t="s">
        <v>203</v>
      </c>
      <c r="B174" s="31">
        <v>0</v>
      </c>
      <c r="C174" s="31">
        <v>0.6419736267284515</v>
      </c>
      <c r="D174" s="32">
        <v>1997</v>
      </c>
      <c r="E174" s="31">
        <v>0</v>
      </c>
      <c r="F174" s="31">
        <v>0</v>
      </c>
      <c r="G174" s="32" t="s">
        <v>247</v>
      </c>
      <c r="J174" s="32" t="s">
        <v>247</v>
      </c>
      <c r="M174" s="32" t="s">
        <v>247</v>
      </c>
      <c r="P174" s="32" t="s">
        <v>247</v>
      </c>
    </row>
    <row r="175" spans="1:16" ht="12.75">
      <c r="A175" s="30" t="s">
        <v>204</v>
      </c>
      <c r="B175" s="31">
        <v>0</v>
      </c>
      <c r="C175" s="31">
        <v>0</v>
      </c>
      <c r="D175" s="32" t="s">
        <v>247</v>
      </c>
      <c r="E175" s="31">
        <v>0</v>
      </c>
      <c r="F175" s="31">
        <v>0</v>
      </c>
      <c r="G175" s="32" t="s">
        <v>247</v>
      </c>
      <c r="J175" s="32" t="s">
        <v>247</v>
      </c>
      <c r="M175" s="32" t="s">
        <v>247</v>
      </c>
      <c r="P175" s="32" t="s">
        <v>247</v>
      </c>
    </row>
    <row r="176" spans="1:16" ht="12.75">
      <c r="A176" s="30" t="s">
        <v>205</v>
      </c>
      <c r="B176" s="31">
        <v>0</v>
      </c>
      <c r="C176" s="31">
        <v>0</v>
      </c>
      <c r="D176" s="32" t="s">
        <v>247</v>
      </c>
      <c r="E176" s="31">
        <v>0</v>
      </c>
      <c r="F176" s="31">
        <v>0</v>
      </c>
      <c r="G176" s="32" t="s">
        <v>247</v>
      </c>
      <c r="J176" s="32" t="s">
        <v>247</v>
      </c>
      <c r="M176" s="32" t="s">
        <v>247</v>
      </c>
      <c r="P176" s="32" t="s">
        <v>247</v>
      </c>
    </row>
    <row r="177" spans="1:16" ht="12.75">
      <c r="A177" s="30" t="s">
        <v>206</v>
      </c>
      <c r="B177" s="31">
        <v>0</v>
      </c>
      <c r="C177" s="31">
        <v>0</v>
      </c>
      <c r="D177" s="32" t="s">
        <v>247</v>
      </c>
      <c r="E177" s="31">
        <v>0</v>
      </c>
      <c r="F177" s="31">
        <v>0</v>
      </c>
      <c r="G177" s="32" t="s">
        <v>247</v>
      </c>
      <c r="J177" s="32" t="s">
        <v>247</v>
      </c>
      <c r="M177" s="32" t="s">
        <v>247</v>
      </c>
      <c r="P177" s="32" t="s">
        <v>247</v>
      </c>
    </row>
    <row r="178" spans="1:16" ht="12.75">
      <c r="A178" s="30" t="s">
        <v>207</v>
      </c>
      <c r="B178" s="31">
        <v>0</v>
      </c>
      <c r="C178" s="31">
        <v>0</v>
      </c>
      <c r="D178" s="32">
        <v>2004</v>
      </c>
      <c r="E178" s="31">
        <v>0</v>
      </c>
      <c r="F178" s="31">
        <v>0</v>
      </c>
      <c r="G178" s="32">
        <v>2004</v>
      </c>
      <c r="J178" s="32" t="s">
        <v>247</v>
      </c>
      <c r="M178" s="32" t="s">
        <v>247</v>
      </c>
      <c r="P178" s="32" t="s">
        <v>247</v>
      </c>
    </row>
    <row r="179" spans="1:16" ht="12.75">
      <c r="A179" s="30" t="s">
        <v>208</v>
      </c>
      <c r="B179" s="31">
        <v>0</v>
      </c>
      <c r="C179" s="31">
        <v>0.3221317534282244</v>
      </c>
      <c r="D179" s="32">
        <v>2004</v>
      </c>
      <c r="E179" s="31">
        <v>0</v>
      </c>
      <c r="F179" s="31">
        <v>0</v>
      </c>
      <c r="G179" s="32" t="s">
        <v>247</v>
      </c>
      <c r="J179" s="32" t="s">
        <v>247</v>
      </c>
      <c r="M179" s="32" t="s">
        <v>247</v>
      </c>
      <c r="P179" s="32" t="s">
        <v>247</v>
      </c>
    </row>
    <row r="180" spans="1:16" ht="12.75">
      <c r="A180" s="30" t="s">
        <v>209</v>
      </c>
      <c r="B180" s="31">
        <v>0</v>
      </c>
      <c r="C180" s="31">
        <v>0</v>
      </c>
      <c r="D180" s="32" t="s">
        <v>247</v>
      </c>
      <c r="E180" s="31">
        <v>0</v>
      </c>
      <c r="F180" s="31">
        <v>0</v>
      </c>
      <c r="G180" s="32" t="s">
        <v>247</v>
      </c>
      <c r="J180" s="32" t="s">
        <v>247</v>
      </c>
      <c r="M180" s="32" t="s">
        <v>247</v>
      </c>
      <c r="P180" s="32" t="s">
        <v>247</v>
      </c>
    </row>
    <row r="181" spans="1:16" ht="12.75">
      <c r="A181" s="30" t="s">
        <v>210</v>
      </c>
      <c r="B181" s="31">
        <v>0</v>
      </c>
      <c r="C181" s="31">
        <v>0</v>
      </c>
      <c r="D181" s="32" t="s">
        <v>247</v>
      </c>
      <c r="E181" s="31">
        <v>0</v>
      </c>
      <c r="F181" s="31">
        <v>0</v>
      </c>
      <c r="G181" s="32" t="s">
        <v>247</v>
      </c>
      <c r="J181" s="32" t="s">
        <v>247</v>
      </c>
      <c r="M181" s="32" t="s">
        <v>247</v>
      </c>
      <c r="P181" s="32" t="s">
        <v>247</v>
      </c>
    </row>
    <row r="182" spans="1:16" ht="12.75">
      <c r="A182" s="30" t="s">
        <v>211</v>
      </c>
      <c r="B182" s="31">
        <v>0</v>
      </c>
      <c r="C182" s="31">
        <v>0.35180619942999375</v>
      </c>
      <c r="D182" s="32">
        <v>1997</v>
      </c>
      <c r="E182" s="31">
        <v>0</v>
      </c>
      <c r="F182" s="31">
        <v>0</v>
      </c>
      <c r="G182" s="32" t="s">
        <v>247</v>
      </c>
      <c r="J182" s="32" t="s">
        <v>247</v>
      </c>
      <c r="M182" s="32" t="s">
        <v>247</v>
      </c>
      <c r="P182" s="32" t="s">
        <v>247</v>
      </c>
    </row>
    <row r="183" spans="1:16" ht="12.75">
      <c r="A183" s="30" t="s">
        <v>212</v>
      </c>
      <c r="D183" s="32" t="s">
        <v>247</v>
      </c>
      <c r="G183" s="32" t="s">
        <v>247</v>
      </c>
      <c r="J183" s="32" t="s">
        <v>247</v>
      </c>
      <c r="M183" s="32" t="s">
        <v>247</v>
      </c>
      <c r="P183" s="32" t="s">
        <v>247</v>
      </c>
    </row>
    <row r="184" spans="1:16" ht="12.75">
      <c r="A184" s="30" t="s">
        <v>213</v>
      </c>
      <c r="B184" s="31">
        <v>0</v>
      </c>
      <c r="C184" s="31">
        <v>0</v>
      </c>
      <c r="D184" s="32" t="s">
        <v>247</v>
      </c>
      <c r="E184" s="31">
        <v>0</v>
      </c>
      <c r="F184" s="31">
        <v>0</v>
      </c>
      <c r="G184" s="32" t="s">
        <v>247</v>
      </c>
      <c r="J184" s="32" t="s">
        <v>247</v>
      </c>
      <c r="M184" s="32" t="s">
        <v>247</v>
      </c>
      <c r="P184" s="32" t="s">
        <v>247</v>
      </c>
    </row>
    <row r="185" spans="1:16" ht="12.75">
      <c r="A185" s="30" t="s">
        <v>214</v>
      </c>
      <c r="B185" s="31">
        <v>0</v>
      </c>
      <c r="C185" s="31">
        <v>9.219648416467027</v>
      </c>
      <c r="D185" s="32">
        <v>1997</v>
      </c>
      <c r="E185" s="31">
        <v>0</v>
      </c>
      <c r="F185" s="31">
        <v>0</v>
      </c>
      <c r="G185" s="32" t="s">
        <v>247</v>
      </c>
      <c r="J185" s="32" t="s">
        <v>247</v>
      </c>
      <c r="M185" s="32" t="s">
        <v>247</v>
      </c>
      <c r="P185" s="32" t="s">
        <v>247</v>
      </c>
    </row>
    <row r="186" spans="1:16" ht="12.75">
      <c r="A186" s="30" t="s">
        <v>215</v>
      </c>
      <c r="B186" s="31">
        <v>0</v>
      </c>
      <c r="C186" s="31">
        <v>0</v>
      </c>
      <c r="D186" s="32" t="s">
        <v>247</v>
      </c>
      <c r="E186" s="31">
        <v>0</v>
      </c>
      <c r="F186" s="31">
        <v>0</v>
      </c>
      <c r="G186" s="32" t="s">
        <v>247</v>
      </c>
      <c r="J186" s="32" t="s">
        <v>247</v>
      </c>
      <c r="M186" s="32" t="s">
        <v>247</v>
      </c>
      <c r="P186" s="32" t="s">
        <v>247</v>
      </c>
    </row>
    <row r="187" spans="1:16" ht="12.75">
      <c r="A187" s="30" t="s">
        <v>216</v>
      </c>
      <c r="B187" s="31">
        <v>4.8426480477706475</v>
      </c>
      <c r="C187" s="31">
        <v>780.5754004084016</v>
      </c>
      <c r="D187" s="32">
        <v>1993</v>
      </c>
      <c r="E187" s="31">
        <v>0</v>
      </c>
      <c r="F187" s="31">
        <v>518.2284104971717</v>
      </c>
      <c r="G187" s="32">
        <v>2002</v>
      </c>
      <c r="J187" s="32" t="s">
        <v>247</v>
      </c>
      <c r="M187" s="32" t="s">
        <v>247</v>
      </c>
      <c r="P187" s="32" t="s">
        <v>247</v>
      </c>
    </row>
    <row r="188" spans="1:16" ht="12.75">
      <c r="A188" s="30" t="s">
        <v>217</v>
      </c>
      <c r="B188" s="31">
        <v>0</v>
      </c>
      <c r="C188" s="31">
        <v>1.113313458638762</v>
      </c>
      <c r="D188" s="32">
        <v>2004</v>
      </c>
      <c r="E188" s="31">
        <v>0</v>
      </c>
      <c r="F188" s="31">
        <v>0</v>
      </c>
      <c r="G188" s="32" t="s">
        <v>247</v>
      </c>
      <c r="J188" s="32" t="s">
        <v>247</v>
      </c>
      <c r="M188" s="32" t="s">
        <v>247</v>
      </c>
      <c r="P188" s="32" t="s">
        <v>247</v>
      </c>
    </row>
    <row r="189" spans="1:16" ht="12.75">
      <c r="A189" s="30" t="s">
        <v>218</v>
      </c>
      <c r="B189" s="31">
        <v>0</v>
      </c>
      <c r="C189" s="31">
        <v>892.9117915512702</v>
      </c>
      <c r="D189" s="29">
        <v>1997</v>
      </c>
      <c r="E189" s="31">
        <v>0</v>
      </c>
      <c r="F189" s="31">
        <v>0</v>
      </c>
      <c r="G189" s="29">
        <v>2001</v>
      </c>
      <c r="J189" s="32" t="s">
        <v>247</v>
      </c>
      <c r="M189" s="32" t="s">
        <v>247</v>
      </c>
      <c r="P189" s="32" t="s">
        <v>247</v>
      </c>
    </row>
    <row r="190" spans="1:16" ht="12.75">
      <c r="A190" s="30" t="s">
        <v>219</v>
      </c>
      <c r="B190" s="31">
        <v>0</v>
      </c>
      <c r="C190" s="31">
        <v>2.456246919656684</v>
      </c>
      <c r="D190" s="32">
        <v>1997</v>
      </c>
      <c r="E190" s="31">
        <v>0</v>
      </c>
      <c r="F190" s="31">
        <v>0</v>
      </c>
      <c r="G190" s="32" t="s">
        <v>247</v>
      </c>
      <c r="J190" s="32" t="s">
        <v>247</v>
      </c>
      <c r="M190" s="32" t="s">
        <v>247</v>
      </c>
      <c r="P190" s="32" t="s">
        <v>247</v>
      </c>
    </row>
    <row r="191" spans="1:16" ht="12.75">
      <c r="A191" s="30" t="s">
        <v>220</v>
      </c>
      <c r="B191" s="31">
        <v>0</v>
      </c>
      <c r="C191" s="31">
        <v>0</v>
      </c>
      <c r="D191" s="32">
        <v>2004</v>
      </c>
      <c r="E191" s="31">
        <v>0</v>
      </c>
      <c r="F191" s="31">
        <v>0</v>
      </c>
      <c r="G191" s="32">
        <v>2004</v>
      </c>
      <c r="J191" s="32" t="s">
        <v>247</v>
      </c>
      <c r="M191" s="32" t="s">
        <v>247</v>
      </c>
      <c r="P191" s="32" t="s">
        <v>247</v>
      </c>
    </row>
    <row r="192" spans="1:16" ht="12.75">
      <c r="A192" s="30" t="s">
        <v>221</v>
      </c>
      <c r="B192" s="31">
        <v>0</v>
      </c>
      <c r="C192" s="31">
        <v>5.754840243677197</v>
      </c>
      <c r="D192" s="32">
        <v>2004</v>
      </c>
      <c r="E192" s="31">
        <v>0</v>
      </c>
      <c r="F192" s="31">
        <v>0</v>
      </c>
      <c r="G192" s="32" t="s">
        <v>247</v>
      </c>
      <c r="J192" s="32" t="s">
        <v>247</v>
      </c>
      <c r="M192" s="32" t="s">
        <v>247</v>
      </c>
      <c r="P192" s="32" t="s">
        <v>247</v>
      </c>
    </row>
    <row r="193" spans="1:16" ht="12.75">
      <c r="A193" s="30" t="s">
        <v>222</v>
      </c>
      <c r="B193" s="31">
        <v>0</v>
      </c>
      <c r="C193" s="31">
        <v>0</v>
      </c>
      <c r="D193" s="32" t="s">
        <v>247</v>
      </c>
      <c r="E193" s="31">
        <v>0</v>
      </c>
      <c r="F193" s="31">
        <v>0</v>
      </c>
      <c r="G193" s="32" t="s">
        <v>247</v>
      </c>
      <c r="J193" s="32" t="s">
        <v>247</v>
      </c>
      <c r="M193" s="32" t="s">
        <v>247</v>
      </c>
      <c r="P193" s="32" t="s">
        <v>247</v>
      </c>
    </row>
    <row r="194" spans="1:16" ht="12.75">
      <c r="A194" s="30" t="s">
        <v>223</v>
      </c>
      <c r="B194" s="31">
        <v>0</v>
      </c>
      <c r="C194" s="31">
        <v>0</v>
      </c>
      <c r="D194" s="32" t="s">
        <v>247</v>
      </c>
      <c r="E194" s="31">
        <v>0</v>
      </c>
      <c r="F194" s="31">
        <v>0</v>
      </c>
      <c r="G194" s="32" t="s">
        <v>247</v>
      </c>
      <c r="J194" s="32" t="s">
        <v>247</v>
      </c>
      <c r="M194" s="32" t="s">
        <v>247</v>
      </c>
      <c r="P194" s="32" t="s">
        <v>247</v>
      </c>
    </row>
    <row r="195" spans="1:16" ht="12.75">
      <c r="A195" s="30" t="s">
        <v>224</v>
      </c>
      <c r="B195" s="31">
        <v>0</v>
      </c>
      <c r="C195" s="31">
        <v>0</v>
      </c>
      <c r="D195" s="32" t="s">
        <v>247</v>
      </c>
      <c r="E195" s="31">
        <v>0</v>
      </c>
      <c r="F195" s="31">
        <v>0</v>
      </c>
      <c r="G195" s="32" t="s">
        <v>247</v>
      </c>
      <c r="J195" s="32" t="s">
        <v>247</v>
      </c>
      <c r="M195" s="32" t="s">
        <v>247</v>
      </c>
      <c r="P195" s="32" t="s">
        <v>247</v>
      </c>
    </row>
    <row r="196" spans="1:16" ht="12.75">
      <c r="A196" s="30" t="s">
        <v>225</v>
      </c>
      <c r="B196" s="31">
        <v>0</v>
      </c>
      <c r="C196" s="31">
        <v>0</v>
      </c>
      <c r="D196" s="32" t="s">
        <v>247</v>
      </c>
      <c r="E196" s="31">
        <v>0</v>
      </c>
      <c r="F196" s="31">
        <v>0</v>
      </c>
      <c r="G196" s="32" t="s">
        <v>247</v>
      </c>
      <c r="J196" s="32" t="s">
        <v>247</v>
      </c>
      <c r="M196" s="32" t="s">
        <v>247</v>
      </c>
      <c r="P196" s="32" t="s">
        <v>247</v>
      </c>
    </row>
  </sheetData>
  <sheetProtection/>
  <mergeCells count="10">
    <mergeCell ref="N1:P1"/>
    <mergeCell ref="B2:C2"/>
    <mergeCell ref="E2:F2"/>
    <mergeCell ref="H2:I2"/>
    <mergeCell ref="K2:L2"/>
    <mergeCell ref="N2:O2"/>
    <mergeCell ref="B1:D1"/>
    <mergeCell ref="E1:G1"/>
    <mergeCell ref="H1:J1"/>
    <mergeCell ref="K1:M1"/>
  </mergeCells>
  <printOptions/>
  <pageMargins left="0.787" right="0.787" top="0.984" bottom="0.984"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Eggleston</dc:creator>
  <cp:keywords/>
  <dc:description/>
  <cp:lastModifiedBy>Kiyoto Tanabe</cp:lastModifiedBy>
  <cp:lastPrinted>2006-10-23T12:05:16Z</cp:lastPrinted>
  <dcterms:created xsi:type="dcterms:W3CDTF">2006-08-14T04:25:35Z</dcterms:created>
  <dcterms:modified xsi:type="dcterms:W3CDTF">2015-07-30T00:57:28Z</dcterms:modified>
  <cp:category/>
  <cp:version/>
  <cp:contentType/>
  <cp:contentStatus/>
</cp:coreProperties>
</file>